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mzt\share\Uprave\znanost\DIGIT - PIU\5. Grant\7. PRE-COMMERCIAL\Call\2. SPARK - SMEs Pre-commercial call\SPARK Call - FINAL draft\"/>
    </mc:Choice>
  </mc:AlternateContent>
  <xr:revisionPtr revIDLastSave="176" documentId="8_{B878986C-CCD5-4AEE-B353-D5EE7CDB5ADB}" xr6:coauthVersionLast="47" xr6:coauthVersionMax="47" xr10:uidLastSave="{DBF17E07-694E-4231-940F-5CA3B53CA01F}"/>
  <bookViews>
    <workbookView xWindow="-120" yWindow="-120" windowWidth="29040" windowHeight="15720" xr2:uid="{00000000-000D-0000-FFFF-FFFF00000000}"/>
  </bookViews>
  <sheets>
    <sheet name="Instructions" sheetId="1" r:id="rId1"/>
    <sheet name="Consortium and budget structure" sheetId="2" r:id="rId2"/>
    <sheet name="Compliance check" sheetId="7"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7" l="1"/>
  <c r="K25" i="2"/>
  <c r="G11" i="7"/>
  <c r="G10" i="7"/>
  <c r="G9" i="7"/>
  <c r="C16" i="2"/>
  <c r="C15" i="2"/>
  <c r="C13" i="2"/>
  <c r="A3" i="7"/>
  <c r="B21" i="7" s="1"/>
  <c r="C21" i="7" s="1"/>
  <c r="C6" i="2"/>
  <c r="C5" i="2"/>
  <c r="J39" i="2"/>
  <c r="K39" i="2"/>
  <c r="L39" i="2" a="1"/>
  <c r="L39" i="2" s="1"/>
  <c r="M39" i="2" s="1"/>
  <c r="J40" i="2"/>
  <c r="K40" i="2"/>
  <c r="L40" i="2" a="1"/>
  <c r="L40" i="2" s="1"/>
  <c r="M40" i="2" s="1"/>
  <c r="B3" i="7"/>
  <c r="K27" i="2"/>
  <c r="L27" i="2" s="1" a="1"/>
  <c r="L27" i="2" s="1"/>
  <c r="M27" i="2" s="1"/>
  <c r="E65" i="2"/>
  <c r="E64" i="2"/>
  <c r="E63" i="2"/>
  <c r="L43" i="2" a="1"/>
  <c r="L43" i="2" s="1"/>
  <c r="M43" i="2" s="1"/>
  <c r="K43" i="2"/>
  <c r="J43" i="2"/>
  <c r="J44" i="2"/>
  <c r="K44" i="2"/>
  <c r="L44" i="2" a="1"/>
  <c r="L44" i="2" s="1"/>
  <c r="M44" i="2" s="1"/>
  <c r="L34" i="2" a="1"/>
  <c r="L34" i="2" s="1"/>
  <c r="M34" i="2" s="1"/>
  <c r="L37" i="2" a="1"/>
  <c r="L37" i="2" s="1"/>
  <c r="M37" i="2" s="1"/>
  <c r="L38" i="2" a="1"/>
  <c r="L38" i="2" s="1"/>
  <c r="M38" i="2" s="1"/>
  <c r="L41" i="2" a="1"/>
  <c r="L41" i="2" s="1"/>
  <c r="M41" i="2" s="1"/>
  <c r="L42" i="2" a="1"/>
  <c r="L42" i="2" s="1"/>
  <c r="M42" i="2" s="1"/>
  <c r="L45" i="2" a="1"/>
  <c r="L45" i="2" s="1"/>
  <c r="M45" i="2" s="1"/>
  <c r="L46" i="2" a="1"/>
  <c r="L46" i="2" s="1"/>
  <c r="M46" i="2" s="1"/>
  <c r="L47" i="2" a="1"/>
  <c r="L47" i="2" s="1"/>
  <c r="M47" i="2" s="1"/>
  <c r="L48" i="2" a="1"/>
  <c r="L48" i="2" s="1"/>
  <c r="M48" i="2" s="1"/>
  <c r="L49" i="2" a="1"/>
  <c r="L49" i="2" s="1"/>
  <c r="M49" i="2" s="1"/>
  <c r="K26" i="2"/>
  <c r="L26" i="2" s="1" a="1"/>
  <c r="L26" i="2" s="1"/>
  <c r="M26" i="2" s="1"/>
  <c r="K28" i="2"/>
  <c r="L28" i="2" s="1" a="1"/>
  <c r="L28" i="2" s="1"/>
  <c r="M28" i="2" s="1"/>
  <c r="K29" i="2"/>
  <c r="L29" i="2" s="1" a="1"/>
  <c r="L29" i="2" s="1"/>
  <c r="M29" i="2" s="1"/>
  <c r="K30" i="2"/>
  <c r="K31" i="2"/>
  <c r="L31" i="2" s="1" a="1"/>
  <c r="L31" i="2" s="1"/>
  <c r="M31" i="2" s="1"/>
  <c r="K32" i="2"/>
  <c r="K33" i="2"/>
  <c r="L33" i="2" s="1" a="1"/>
  <c r="L33" i="2" s="1"/>
  <c r="M33" i="2" s="1"/>
  <c r="K34" i="2"/>
  <c r="K35" i="2"/>
  <c r="L35" i="2" s="1" a="1"/>
  <c r="L35" i="2" s="1"/>
  <c r="M35" i="2" s="1"/>
  <c r="K36" i="2"/>
  <c r="L36" i="2" s="1" a="1"/>
  <c r="L36" i="2" s="1"/>
  <c r="M36" i="2" s="1"/>
  <c r="K37" i="2"/>
  <c r="K38" i="2"/>
  <c r="K41" i="2"/>
  <c r="K42" i="2"/>
  <c r="K45" i="2"/>
  <c r="K46" i="2"/>
  <c r="K47" i="2"/>
  <c r="K48" i="2"/>
  <c r="K49" i="2"/>
  <c r="J46" i="2"/>
  <c r="J47" i="2"/>
  <c r="J48" i="2"/>
  <c r="J49" i="2"/>
  <c r="J26" i="2"/>
  <c r="J27" i="2"/>
  <c r="J28" i="2"/>
  <c r="J29" i="2"/>
  <c r="J30" i="2"/>
  <c r="J31" i="2"/>
  <c r="J32" i="2"/>
  <c r="J33" i="2"/>
  <c r="J34" i="2"/>
  <c r="J35" i="2"/>
  <c r="J36" i="2"/>
  <c r="J37" i="2"/>
  <c r="J38" i="2"/>
  <c r="J41" i="2"/>
  <c r="J42" i="2"/>
  <c r="J45" i="2"/>
  <c r="E57" i="2"/>
  <c r="E56" i="2"/>
  <c r="E55" i="2"/>
  <c r="C7" i="2"/>
  <c r="E41" i="2"/>
  <c r="E42" i="2"/>
  <c r="E45" i="2"/>
  <c r="E46" i="2"/>
  <c r="E47" i="2"/>
  <c r="E48" i="2"/>
  <c r="E49" i="2"/>
  <c r="C14" i="2"/>
  <c r="E26" i="2"/>
  <c r="E27" i="2"/>
  <c r="E28" i="2"/>
  <c r="E29" i="2"/>
  <c r="E30" i="2"/>
  <c r="E31" i="2"/>
  <c r="E32" i="2"/>
  <c r="E33" i="2"/>
  <c r="E34" i="2"/>
  <c r="E35" i="2"/>
  <c r="E36" i="2"/>
  <c r="E37" i="2"/>
  <c r="E38" i="2"/>
  <c r="E25" i="2"/>
  <c r="J25" i="2"/>
  <c r="B10" i="7"/>
  <c r="B11" i="7"/>
  <c r="B9" i="7"/>
  <c r="F56" i="2" l="1"/>
  <c r="G12" i="7"/>
  <c r="H63" i="2"/>
  <c r="H64" i="2"/>
  <c r="H65" i="2"/>
  <c r="F55" i="2"/>
  <c r="G55" i="2" s="1" a="1"/>
  <c r="G55" i="2" s="1"/>
  <c r="H55" i="2" s="1"/>
  <c r="F57" i="2"/>
  <c r="L30" i="2" a="1"/>
  <c r="L30" i="2" s="1"/>
  <c r="L32" i="2" a="1"/>
  <c r="L32" i="2" s="1"/>
  <c r="M32" i="2" s="1"/>
  <c r="L25" i="2" a="1"/>
  <c r="L25" i="2" s="1"/>
  <c r="B32" i="7" a="1"/>
  <c r="B32" i="7" s="1"/>
  <c r="C32" i="7" s="1"/>
  <c r="B15" i="7"/>
  <c r="B31" i="7" s="1"/>
  <c r="C31" i="7" s="1"/>
  <c r="A15" i="7"/>
  <c r="B30" i="7" s="1"/>
  <c r="C30" i="7" s="1"/>
  <c r="B33" i="7" a="1"/>
  <c r="B33" i="7" s="1"/>
  <c r="C33" i="7" s="1"/>
  <c r="M25" i="2" l="1"/>
  <c r="F9" i="7" s="1"/>
  <c r="E9" i="7"/>
  <c r="G56" i="2" a="1"/>
  <c r="G56" i="2" s="1"/>
  <c r="C10" i="7"/>
  <c r="M30" i="2"/>
  <c r="G57" i="2" a="1"/>
  <c r="G57" i="2" s="1"/>
  <c r="H57" i="2" s="1"/>
  <c r="C11" i="7"/>
  <c r="C9" i="7"/>
  <c r="B41" i="7" s="1"/>
  <c r="C41" i="7" l="1"/>
  <c r="B29" i="7"/>
  <c r="C29" i="7" s="1"/>
  <c r="H9" i="7"/>
  <c r="H56" i="2"/>
  <c r="F10" i="7" s="1"/>
  <c r="E10" i="7"/>
  <c r="B42" i="7" s="1"/>
  <c r="E11" i="7"/>
  <c r="F11" i="7"/>
  <c r="C12" i="7"/>
  <c r="D10" i="7"/>
  <c r="D9" i="7"/>
  <c r="D11" i="7"/>
  <c r="C43" i="7" l="1"/>
  <c r="C42" i="7"/>
  <c r="B40" i="7"/>
  <c r="C40" i="7"/>
  <c r="B35" i="7"/>
  <c r="C35" i="7" s="1"/>
  <c r="B28" i="7"/>
  <c r="C28" i="7" s="1"/>
  <c r="B27" i="7"/>
  <c r="C27" i="7" s="1"/>
  <c r="B34" i="7"/>
  <c r="C34" i="7"/>
  <c r="H10" i="7"/>
  <c r="H11" i="7"/>
  <c r="F12" i="7"/>
  <c r="E12" i="7"/>
  <c r="D12" i="7"/>
  <c r="H12"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<sst xmlns="http://schemas.openxmlformats.org/spreadsheetml/2006/main" count="163" uniqueCount="118">
  <si>
    <t>How to use</t>
  </si>
  <si>
    <t>For effective collaboration between enterprises, increased intensity is allowed only if no single enterprise bears more than 70% of total eligible costs.</t>
  </si>
  <si>
    <t>The overall project-level grant intensity may not exceed 60% of total eligible costs.</t>
  </si>
  <si>
    <t>Value</t>
  </si>
  <si>
    <t>Applicant type</t>
  </si>
  <si>
    <t>Beneficiary</t>
  </si>
  <si>
    <t>Type</t>
  </si>
  <si>
    <t>Applicant</t>
  </si>
  <si>
    <t>Partner 1</t>
  </si>
  <si>
    <t>Partner 2</t>
  </si>
  <si>
    <t>Cost category</t>
  </si>
  <si>
    <t>Beneficiary type</t>
  </si>
  <si>
    <t>Grant amount</t>
  </si>
  <si>
    <t>Own contribution</t>
  </si>
  <si>
    <t>Eligible costs</t>
  </si>
  <si>
    <t>Check</t>
  </si>
  <si>
    <t>For effective collaboration between applicant and RO, increased intensity is allowed only if RO bears at least 10% of total eligible costs.</t>
  </si>
  <si>
    <t xml:space="preserve">Conditions: </t>
  </si>
  <si>
    <t>Research organisation aid intensity can be up to 100% of its own eligible costs.</t>
  </si>
  <si>
    <t xml:space="preserve">CALL FOR PROSPOSALS </t>
  </si>
  <si>
    <t>CALL REFERENCE NUMBER: DIGIT.2.1.03</t>
  </si>
  <si>
    <t>Project title:</t>
  </si>
  <si>
    <t>Name of the Applicant:</t>
  </si>
  <si>
    <t xml:space="preserve">Cost name </t>
  </si>
  <si>
    <t>Consortium structure</t>
  </si>
  <si>
    <t>Partner 1 type</t>
  </si>
  <si>
    <t>Partner 2 type</t>
  </si>
  <si>
    <t>From the drop-down list, select the applicable category (micro/small or medium-sized enterprise).</t>
  </si>
  <si>
    <t>From the drop-down list, select the applicable category for the first partner (micro/small enteprise, medium-sized enterprise, large enterprise, RO). In case no partners are involved, select N/a.</t>
  </si>
  <si>
    <t>From the drop-down list, select the applicable category for the second partner (micro/small enteprise, medium-sized enterprise, large enterprise, RO). In case no second partner is involved, select N/a.</t>
  </si>
  <si>
    <t>Project type</t>
  </si>
  <si>
    <t>Budget structure validation</t>
  </si>
  <si>
    <t>Group</t>
  </si>
  <si>
    <t>Co-funding rate of applicant within designated limits?</t>
  </si>
  <si>
    <t>Co-funding rate of Partner 1 within designated limits?</t>
  </si>
  <si>
    <t>Co-funding rate of Partner 2 within designated limits?</t>
  </si>
  <si>
    <t>Budget summary</t>
  </si>
  <si>
    <t>Aid intensity validation</t>
  </si>
  <si>
    <t>Total eligible cost incl. VAT</t>
  </si>
  <si>
    <t>Cost amount (without VAT)</t>
  </si>
  <si>
    <t>Share of eligible costs attributed to the applicant within limits?</t>
  </si>
  <si>
    <t>For Group A: Digital R&amp;D, grant amount is 80-150 thousand euros. For Group B: Green R&amp;D, grant amount is 100-300 thousand euros.</t>
  </si>
  <si>
    <t>Requested grant amount within range?</t>
  </si>
  <si>
    <t>Overall project aid intensity within limits?</t>
  </si>
  <si>
    <t xml:space="preserve">Applicable for all projects: up to 60%. </t>
  </si>
  <si>
    <t>Validation result</t>
  </si>
  <si>
    <t>Indirect costs</t>
  </si>
  <si>
    <t>Project group</t>
  </si>
  <si>
    <t>Share of eligible costs attributed to the partner that is a Research organization within limits?</t>
  </si>
  <si>
    <t>Share of eligible costs attributed to the applicant within limits, in case there is an Enterprise partner involved?</t>
  </si>
  <si>
    <t>Consortium structure validation</t>
  </si>
  <si>
    <t>Applicable conditions</t>
  </si>
  <si>
    <t>Responsible</t>
  </si>
  <si>
    <t xml:space="preserve">Activity </t>
  </si>
  <si>
    <t>Activities 1-5: Indirect costs</t>
  </si>
  <si>
    <t>Unit cost (without VAT)</t>
  </si>
  <si>
    <t xml:space="preserve">Applicable for all projects: 60% or more. </t>
  </si>
  <si>
    <t>Depreciation costs allocated only to enterprises?</t>
  </si>
  <si>
    <t>Applicable for all projects: depreciation costs are eligible for enterprises only.</t>
  </si>
  <si>
    <t>Research equipment costs allocated only to research organizations?</t>
  </si>
  <si>
    <t>Applicable for all projects: research equipment costs are eligible for research organizations only.</t>
  </si>
  <si>
    <t>Instructions</t>
  </si>
  <si>
    <r>
      <t xml:space="preserve">From the drop-down list, select the basis for requested increased aid intensity (wide dissemination of results or effective collaboration). In case no increased aid intensity is requested, select "N/a".
</t>
    </r>
    <r>
      <rPr>
        <b/>
        <sz val="11"/>
        <color rgb="FF0F172A"/>
        <rFont val="Aptos"/>
        <family val="2"/>
      </rPr>
      <t xml:space="preserve">IMPORTANT:
a) Wide dissemination of results </t>
    </r>
    <r>
      <rPr>
        <sz val="11"/>
        <color rgb="FF0F172A"/>
        <rFont val="Aptos"/>
        <family val="2"/>
      </rPr>
      <t xml:space="preserve">means that the results of the project are widely disseminated through conferences, publication, open access repositories, or free or open source software. </t>
    </r>
    <r>
      <rPr>
        <b/>
        <sz val="11"/>
        <color rgb="FF0F172A"/>
        <rFont val="Aptos"/>
        <family val="2"/>
      </rPr>
      <t>In case wide dissemination is selected, dissemination costs are not eligible as project costs.</t>
    </r>
    <r>
      <rPr>
        <sz val="11"/>
        <color rgb="FF0F172A"/>
        <rFont val="Aptos"/>
        <family val="2"/>
      </rPr>
      <t xml:space="preserve">
</t>
    </r>
    <r>
      <rPr>
        <b/>
        <sz val="11"/>
        <color rgb="FF0F172A"/>
        <rFont val="Aptos"/>
        <family val="2"/>
      </rPr>
      <t>b) Effective collaboration</t>
    </r>
    <r>
      <rPr>
        <sz val="11"/>
        <color rgb="FF0F172A"/>
        <rFont val="Aptos"/>
        <family val="2"/>
      </rPr>
      <t xml:space="preserve"> requires compliance with the following conditions:
- in case of enterprise partner: </t>
    </r>
    <r>
      <rPr>
        <b/>
        <sz val="11"/>
        <color rgb="FF0F172A"/>
        <rFont val="Aptos"/>
        <family val="2"/>
      </rPr>
      <t>no single enterprise bears more than 70% of the eligible costs</t>
    </r>
    <r>
      <rPr>
        <sz val="11"/>
        <color rgb="FF0F172A"/>
        <rFont val="Aptos"/>
        <family val="2"/>
      </rPr>
      <t xml:space="preserve">
- in case of research organization partner: </t>
    </r>
    <r>
      <rPr>
        <b/>
        <sz val="11"/>
        <color rgb="FF0F172A"/>
        <rFont val="Aptos"/>
        <family val="2"/>
      </rPr>
      <t>the research organization bears at least 10% of the eligible costs and has the right to publish their own research results.</t>
    </r>
  </si>
  <si>
    <t>Consortium structure in line with program rules?</t>
  </si>
  <si>
    <t>Applicable for all projects: projects can be implemented without partners, or with up to two partners that are either enterprises or research organizations. In case two partners are involved, one partner must be an enterprise, and the other partner must be a research organization.</t>
  </si>
  <si>
    <t xml:space="preserve">Costs of contractual research </t>
  </si>
  <si>
    <t>Costs of knowledge and patents</t>
  </si>
  <si>
    <t>If no wide dissemination and no effective collaboration is envisaged:
- Up to 45% for Micro/Small enterprises
- Up to 35% for Medium-sized enterprises.
If wide dissemination and/or effective collaboration is envisaged:
- Up to 60% for Micro/Small enterprises
- Up to 50% for Medium-sized enterprises.</t>
  </si>
  <si>
    <t>Depending on the partner type:
- Up to 100% for Research organizations
- Up to 60% for Micro/Small enterprises
- Up to 50% for Medium-sized enterprises
- Up to 40% for Large enterprises.</t>
  </si>
  <si>
    <t xml:space="preserve">Applicable for projects involving research organization partners: 10% or more. </t>
  </si>
  <si>
    <t>Aid intensity for enterprises depends on enterprise size and consortium structure (partnership). Detailed grid is listed in the Guidelines for Applicants and in this document.</t>
  </si>
  <si>
    <t>Enter the requested aid intensity (share of eligible project costs covered by the grant), in accordance with limits defined in the Guidelines for Applicants. 
The following baseline aid intensities apply if no partner is involved, and no wide dissemination of results is envisaged. The thresholds are:
- Up to 45% for Micro/Small enterprises
- Up to 35% for Medium-sized enterprises.
The following increased aid intensities can apply if (a) wide dissemination of results is envisaged, or (b) effective collaboration with one or two partners is envisaged. The thresholds are:
- Up to 100% for Research organizations
- Up to 60% for Micro/Small enterprises
- Up to 50% for Medium-sized enterprises
- Up to 40% for Large enterprises.</t>
  </si>
  <si>
    <t>Applicant aid intensity</t>
  </si>
  <si>
    <t>Aid intensity</t>
  </si>
  <si>
    <t>Notes</t>
  </si>
  <si>
    <t>Detailed Budget</t>
  </si>
  <si>
    <t>Partner 1 aid intensity</t>
  </si>
  <si>
    <t>Partner 2 aid intensity</t>
  </si>
  <si>
    <t>TOTAL</t>
  </si>
  <si>
    <t>Does the project proposal claim increased aid intensity due to effective collaboration or wide dissemination of results? 
If YES, select the rationale for increased aid intensity.
If NO, select "N/a".</t>
  </si>
  <si>
    <r>
      <rPr>
        <b/>
        <sz val="11"/>
        <color rgb="FF0F172A"/>
        <rFont val="Times New Roman"/>
        <family val="1"/>
      </rPr>
      <t>Check budget compliance with Call regulations</t>
    </r>
    <r>
      <rPr>
        <sz val="11"/>
        <color rgb="FF0F172A"/>
        <rFont val="Times New Roman"/>
        <family val="1"/>
        <charset val="238"/>
      </rPr>
      <t xml:space="preserve">
Based on the entered data, the "Compliance checks" sheet automatically provides validation based on call criteria. </t>
    </r>
    <r>
      <rPr>
        <b/>
        <sz val="11"/>
        <color rgb="FF0F172A"/>
        <rFont val="Times New Roman"/>
        <family val="1"/>
      </rPr>
      <t>Do not enter ANY data or change formulas in the "Compliance check" sheet.</t>
    </r>
    <r>
      <rPr>
        <sz val="11"/>
        <color rgb="FF0F172A"/>
        <rFont val="Times New Roman"/>
        <family val="1"/>
        <charset val="238"/>
      </rPr>
      <t xml:space="preserve"> All checks (validation results) should be marked green and show "Yes" or "N/a" before submission.
</t>
    </r>
    <r>
      <rPr>
        <b/>
        <sz val="11"/>
        <color theme="8"/>
        <rFont val="Times New Roman"/>
        <family val="1"/>
      </rPr>
      <t>Please note that this tool is provided for information purposes only and does not replace or prejudice the formal evaluation of your project application, which will be conducted by the relevant authorities in accordance with the applicable Call procedures</t>
    </r>
    <r>
      <rPr>
        <sz val="11"/>
        <color rgb="FF0F172A"/>
        <rFont val="Times New Roman"/>
        <family val="1"/>
      </rPr>
      <t>.</t>
    </r>
  </si>
  <si>
    <t>From the drop-down list, select the group that the project is applying under (green or digital).</t>
  </si>
  <si>
    <t>Applicant must always have at least 60% of the total project eligible costs when the project is implemented in partnership.</t>
  </si>
  <si>
    <t>Insert all costs related to the project proposal. If needed, enter additional rows in the table. Do not edit the text or formulas in the cells marked grey.
Provide a clear and detailed description of each cost item, including its purpose and relevance to the project activities. For every cost, specify the basis for estimation (e.g. market research, supplier offers).</t>
  </si>
  <si>
    <t>Direct eligible costs</t>
  </si>
  <si>
    <t>Indirect eligible costs</t>
  </si>
  <si>
    <t>Ineligible costs</t>
  </si>
  <si>
    <t>Activities 1-5: Ineligible costs</t>
  </si>
  <si>
    <t>Cost description</t>
  </si>
  <si>
    <t>Total ineligible cost</t>
  </si>
  <si>
    <t>Budget share of eligible costs</t>
  </si>
  <si>
    <t>Own contribution (eligible costs)</t>
  </si>
  <si>
    <t>Own contribution (ineligible costs)</t>
  </si>
  <si>
    <t>Please fill out the consortium structure for the project proposal in the yellow shaded cells.</t>
  </si>
  <si>
    <t>Quantity</t>
  </si>
  <si>
    <t>All beneficiaries attributed with budget have a defined beneficiary type?</t>
  </si>
  <si>
    <t xml:space="preserve">Provide a cost description for indirect costs. Indirect eligible costs are calculated automatically based on direct eligible costs. </t>
  </si>
  <si>
    <t>Ineligible costs (optional)</t>
  </si>
  <si>
    <t>Total project costs</t>
  </si>
  <si>
    <t>Assign costs in the budget only to defined beneficiary types in the Consortium and budget structure sheet, cells B4-B6.</t>
  </si>
  <si>
    <t>Please fill out the requested aid intensity information in the yellow shaded cells.</t>
  </si>
  <si>
    <t>Responsible 
(select from drop-down)</t>
  </si>
  <si>
    <t>Cost category
(select from drop-down)</t>
  </si>
  <si>
    <t>Activity
(select from drop-down)</t>
  </si>
  <si>
    <t>SUPPORT PROGRAM FOR APPLIED RESEARCH AND KNOWLEDGE (SPARK)</t>
  </si>
  <si>
    <t>Annex X. Project budget</t>
  </si>
  <si>
    <t>Costs of contractual research do not exceed 10% of total direct eligible project costs.</t>
  </si>
  <si>
    <t>Costs of knowledge and patents purchased or licensed from external sources at market prices do not exceed 10% of total direct eligible project costs.</t>
  </si>
  <si>
    <t>Costs of contractual research do not exceed 10% of total direct eligible project costs?</t>
  </si>
  <si>
    <t>Costs of knowledge and patents purchased or licensed from external sources at market prices do not exceed 10% of total direct eligible project costs?</t>
  </si>
  <si>
    <t>Applicable for projects that include costs of knowledge and patents: up to 10% of total direct eligible project costs.</t>
  </si>
  <si>
    <t>Applicable for projects that include costs of contractual research: up to 10% of total direct eligible project costs.</t>
  </si>
  <si>
    <t>Total eligible cost incl. el. VAT</t>
  </si>
  <si>
    <r>
      <t xml:space="preserve">Ineligible costs are all other costs that are not listed as eligible. Including these costs is optional. No grants are awarded for them, and they must be covered entirely by the applicant's and partners' own funding. For each consortium member, provide a total estimate of ineligible costs (excluding ineligible VAT) along with a description of what they include. 
</t>
    </r>
    <r>
      <rPr>
        <b/>
        <sz val="10"/>
        <color rgb="FF0F172A"/>
        <rFont val="Aptos"/>
        <family val="2"/>
      </rPr>
      <t>Only costs strictly necessary for project implementation should be listed. Note: If ineligible costs are included in the budget, additional justification may be required during the project selection phase, and these costs will be subject to reporting during implementation.</t>
    </r>
  </si>
  <si>
    <t xml:space="preserve"> Eligible VAT per unit</t>
  </si>
  <si>
    <t>Ineligible VAT per unit</t>
  </si>
  <si>
    <r>
      <rPr>
        <b/>
        <sz val="11"/>
        <color rgb="FF0F172A"/>
        <rFont val="Times New Roman"/>
        <family val="1"/>
      </rPr>
      <t xml:space="preserve">Enter data
A. In this sheet: </t>
    </r>
    <r>
      <rPr>
        <sz val="11"/>
        <color rgb="FF0F172A"/>
        <rFont val="Times New Roman"/>
        <family val="1"/>
      </rPr>
      <t xml:space="preserve">Please enter project title and name of the applicant in the yellow shaded cells above.
</t>
    </r>
    <r>
      <rPr>
        <b/>
        <sz val="11"/>
        <color rgb="FF0F172A"/>
        <rFont val="Times New Roman"/>
        <family val="1"/>
      </rPr>
      <t xml:space="preserve">B. In the "Consortium and budget structure" sheet: </t>
    </r>
    <r>
      <rPr>
        <sz val="11"/>
        <color rgb="FF0F172A"/>
        <rFont val="Times New Roman"/>
        <family val="1"/>
        <charset val="238"/>
      </rPr>
      <t xml:space="preserve">
- In the Consortium table, enter data on the applicant type, the type of partner(s) (if applicable), and the group that the project is applying under. 
- In the Aid intensity table, select whether the project proposal claims increased aid intensity, and input the proposed aid intensity for the applicant and partner(s), if applicable.
- In the Detailed Budget tables, enter each cost item. Use the dropdowns for cost category and beneficiary fields. Non-refundable VAT should be entered per cost item where applicable. The eligible cost formula adds VAT to the net amount.
</t>
    </r>
    <r>
      <rPr>
        <b/>
        <sz val="11"/>
        <color theme="8"/>
        <rFont val="Times New Roman"/>
        <family val="1"/>
      </rPr>
      <t>Do not enter data or change formulas in any grey shaded cells.</t>
    </r>
  </si>
  <si>
    <t xml:space="preserve">Applicable for projects involving enterprise partners: less than or equal to 70%.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</si>
</sst>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
    <numFmt numFmtId="165" formatCode="0.00000000%"/>
    <numFmt numFmtId="166" formatCode="0.0000000%"/>
  </numFmts>
  <fonts count="28">
    <font>
      <sz val="11"/>
      <name val="Carlito"/>
    </font>
    <font>
      <b/>
      <sz val="11"/>
      <color theme="1"/>
      <name val="Times New Roman"/>
      <family val="1"/>
      <charset val="238"/>
    </font>
    <font>
      <b/>
      <sz val="11"/>
      <name val="Times New Roman"/>
      <family val="1"/>
      <charset val="238"/>
    </font>
    <font>
      <b/>
      <sz val="11"/>
      <color theme="0"/>
      <name val="Times New Roman"/>
      <family val="1"/>
      <charset val="238"/>
    </font>
    <font>
      <sz val="10"/>
      <color rgb="FF0F172A"/>
      <name val="Times New Roman"/>
      <family val="1"/>
      <charset val="238"/>
    </font>
    <font>
      <sz val="11"/>
      <name val="Times New Roman"/>
      <family val="1"/>
      <charset val="238"/>
    </font>
    <font>
      <sz val="11"/>
      <color rgb="FF0F172A"/>
      <name val="Times New Roman"/>
      <family val="1"/>
      <charset val="238"/>
    </font>
    <font>
      <b/>
      <sz val="11"/>
      <color rgb="FF0F172A"/>
      <name val="Times New Roman"/>
      <family val="1"/>
      <charset val="238"/>
    </font>
    <font>
      <b/>
      <sz val="16"/>
      <color rgb="FF295A4D"/>
      <name val="Times New Roman"/>
      <family val="1"/>
      <charset val="238"/>
    </font>
    <font>
      <b/>
      <sz val="14"/>
      <color theme="1"/>
      <name val="Times New Roman"/>
      <family val="1"/>
      <charset val="238"/>
    </font>
    <font>
      <sz val="11"/>
      <color rgb="FFFF0000"/>
      <name val="Times New Roman"/>
      <family val="1"/>
      <charset val="238"/>
    </font>
    <font>
      <sz val="10"/>
      <name val="Times New Roman"/>
      <family val="1"/>
      <charset val="238"/>
    </font>
    <font>
      <sz val="11"/>
      <name val="Carlito"/>
    </font>
    <font>
      <sz val="11"/>
      <color rgb="FF3F3F76"/>
      <name val="Calibri"/>
      <family val="2"/>
      <scheme val="minor"/>
    </font>
    <font>
      <b/>
      <sz val="11"/>
      <color theme="0"/>
      <name val="Aptos"/>
      <family val="2"/>
    </font>
    <font>
      <sz val="11"/>
      <name val="Aptos"/>
      <family val="2"/>
    </font>
    <font>
      <sz val="11"/>
      <color rgb="FF0F172A"/>
      <name val="Aptos"/>
      <family val="2"/>
    </font>
    <font>
      <b/>
      <sz val="16"/>
      <color theme="0"/>
      <name val="Aptos"/>
      <family val="2"/>
    </font>
    <font>
      <sz val="10"/>
      <color rgb="FF0F172A"/>
      <name val="Aptos"/>
      <family val="2"/>
    </font>
    <font>
      <b/>
      <sz val="11"/>
      <color rgb="FF0F172A"/>
      <name val="Aptos"/>
      <family val="2"/>
    </font>
    <font>
      <b/>
      <sz val="11"/>
      <color rgb="FF0F172A"/>
      <name val="Times New Roman"/>
      <family val="1"/>
    </font>
    <font>
      <sz val="11"/>
      <color rgb="FF3F3F76"/>
      <name val="Aptos"/>
      <family val="2"/>
    </font>
    <font>
      <sz val="10"/>
      <name val="Aptos"/>
      <family val="2"/>
    </font>
    <font>
      <i/>
      <sz val="11"/>
      <color rgb="FF3F3F76"/>
      <name val="Aptos"/>
      <family val="2"/>
    </font>
    <font>
      <i/>
      <sz val="10"/>
      <color rgb="FF0F172A"/>
      <name val="Aptos"/>
      <family val="2"/>
    </font>
    <font>
      <sz val="11"/>
      <color rgb="FF0F172A"/>
      <name val="Times New Roman"/>
      <family val="1"/>
    </font>
    <font>
      <b/>
      <sz val="11"/>
      <color theme="8"/>
      <name val="Times New Roman"/>
      <family val="1"/>
    </font>
    <font>
      <b/>
      <sz val="10"/>
      <color rgb="FF0F172A"/>
      <name val="Aptos"/>
      <family val="2"/>
    </font>
  </fonts>
  <fills count="9">
    <fill>
      <patternFill patternType="none"/>
    </fill>
    <fill>
      <patternFill patternType="gray125"/>
    </fill>
    <fill>
      <patternFill patternType="solid">
        <fgColor rgb="FF295A4D"/>
        <bgColor indexed="64"/>
      </patternFill>
    </fill>
    <fill>
      <patternFill patternType="solid">
        <fgColor theme="0"/>
        <bgColor indexed="64"/>
      </patternFill>
    </fill>
    <fill>
      <patternFill patternType="solid">
        <fgColor rgb="FFE9F1EF"/>
        <bgColor indexed="64"/>
      </patternFill>
    </fill>
    <fill>
      <patternFill patternType="solid">
        <fgColor theme="0" tint="-0.14999847407452621"/>
        <bgColor indexed="64"/>
      </patternFill>
    </fill>
    <fill>
      <patternFill patternType="solid">
        <fgColor rgb="FFFFCC99"/>
      </patternFill>
    </fill>
    <fill>
      <patternFill patternType="solid">
        <fgColor theme="6" tint="0.79998168889431442"/>
        <bgColor theme="6" tint="0.79998168889431442"/>
      </patternFill>
    </fill>
    <fill>
      <patternFill patternType="solid">
        <fgColor theme="1" tint="0.89999084444715716"/>
        <bgColor indexed="64"/>
      </patternFill>
    </fill>
  </fills>
  <borders count="24">
    <border>
      <left/>
      <right/>
      <top/>
      <bottom/>
      <diagonal/>
    </border>
    <border>
      <left/>
      <right/>
      <top/>
      <bottom/>
      <diagonal/>
    </border>
    <border>
      <left style="thin">
        <color rgb="FFCBD5E1"/>
      </left>
      <right/>
      <top/>
      <bottom/>
      <diagonal/>
    </border>
    <border>
      <left style="thin">
        <color rgb="FFCBD5E1"/>
      </left>
      <right style="thin">
        <color rgb="FFC1D7D2"/>
      </right>
      <top style="thin">
        <color rgb="FFC1D7D2"/>
      </top>
      <bottom style="thin">
        <color rgb="FFC1D7D2"/>
      </bottom>
      <diagonal/>
    </border>
    <border>
      <left style="thin">
        <color rgb="FFC1D7D2"/>
      </left>
      <right style="thin">
        <color rgb="FFC1D7D2"/>
      </right>
      <top style="thin">
        <color rgb="FFC1D7D2"/>
      </top>
      <bottom style="thin">
        <color rgb="FFC1D7D2"/>
      </bottom>
      <diagonal/>
    </border>
    <border>
      <left style="thin">
        <color rgb="FFC1D7D2"/>
      </left>
      <right/>
      <top/>
      <bottom/>
      <diagonal/>
    </border>
    <border>
      <left style="thin">
        <color rgb="FFE9F1EF"/>
      </left>
      <right style="thin">
        <color rgb="FFE9F1EF"/>
      </right>
      <top/>
      <bottom style="thin">
        <color rgb="FFE9F1EF"/>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rgb="FFE9F1EF"/>
      </left>
      <right/>
      <top/>
      <bottom/>
      <diagonal/>
    </border>
    <border>
      <left style="thin">
        <color indexed="64"/>
      </left>
      <right style="thin">
        <color indexed="64"/>
      </right>
      <top style="thin">
        <color indexed="64"/>
      </top>
      <bottom/>
      <diagonal/>
    </border>
    <border>
      <left/>
      <right style="thin">
        <color rgb="FF7F7F7F"/>
      </right>
      <top/>
      <bottom/>
      <diagonal/>
    </border>
    <border>
      <left style="thin">
        <color rgb="FF7F7F7F"/>
      </left>
      <right/>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rgb="FFCBD5E1"/>
      </right>
      <top style="thin">
        <color theme="6"/>
      </top>
      <bottom style="thin">
        <color theme="6"/>
      </bottom>
      <diagonal/>
    </border>
    <border>
      <left style="thin">
        <color indexed="64"/>
      </left>
      <right style="thin">
        <color indexed="64"/>
      </right>
      <top/>
      <bottom style="thin">
        <color indexed="64"/>
      </bottom>
      <diagonal/>
    </border>
    <border>
      <left/>
      <right/>
      <top/>
      <bottom style="thin">
        <color rgb="FFC1D7D2"/>
      </bottom>
      <diagonal/>
    </border>
    <border>
      <left style="thin">
        <color rgb="FFC1D7D2"/>
      </left>
      <right style="thin">
        <color rgb="FFC1D7D2"/>
      </right>
      <top style="thin">
        <color rgb="FFC1D7D2"/>
      </top>
      <bottom/>
      <diagonal/>
    </border>
    <border>
      <left/>
      <right/>
      <top style="thin">
        <color rgb="FFC1D7D2"/>
      </top>
      <bottom/>
      <diagonal/>
    </border>
    <border>
      <left style="thin">
        <color rgb="FFC1D7D2"/>
      </left>
      <right/>
      <top/>
      <bottom style="thin">
        <color rgb="FFC1D7D2"/>
      </bottom>
      <diagonal/>
    </border>
    <border>
      <left style="thin">
        <color rgb="FFC1D7D2"/>
      </left>
      <right/>
      <top style="thin">
        <color rgb="FFC1D7D2"/>
      </top>
      <bottom style="thin">
        <color rgb="FFC1D7D2"/>
      </bottom>
      <diagonal/>
    </border>
    <border>
      <left/>
      <right/>
      <top style="thin">
        <color rgb="FFC1D7D2"/>
      </top>
      <bottom style="thin">
        <color rgb="FFC1D7D2"/>
      </bottom>
      <diagonal/>
    </border>
    <border>
      <left style="thin">
        <color rgb="FFC1D7D2"/>
      </left>
      <right/>
      <top style="thin">
        <color rgb="FFC1D7D2"/>
      </top>
      <bottom/>
      <diagonal/>
    </border>
  </borders>
  <cellStyleXfs count="3">
    <xf numFmtId="0" fontId="0" fillId="0" borderId="0"/>
    <xf numFmtId="9" fontId="12" fillId="0" borderId="0" applyFont="0" applyFill="0" applyBorder="0" applyAlignment="0" applyProtection="0"/>
    <xf numFmtId="0" fontId="13" fillId="6" borderId="7" applyNumberFormat="0" applyAlignment="0" applyProtection="0"/>
  </cellStyleXfs>
  <cellXfs count="132">
    <xf numFmtId="0" fontId="0" fillId="0" borderId="0" xfId="0"/>
    <xf numFmtId="0" fontId="1" fillId="3" borderId="0" xfId="0" applyFont="1" applyFill="1" applyAlignment="1">
      <alignment horizontal="center" vertical="center"/>
    </xf>
    <xf numFmtId="0" fontId="2" fillId="3" borderId="0" xfId="0" applyFont="1" applyFill="1" applyAlignment="1">
      <alignment horizontal="center" vertical="center"/>
    </xf>
    <xf numFmtId="0" fontId="4" fillId="0" borderId="0" xfId="0" applyFont="1"/>
    <xf numFmtId="0" fontId="5" fillId="0" borderId="0" xfId="0" applyFont="1"/>
    <xf numFmtId="0" fontId="3" fillId="2" borderId="4" xfId="0" applyFont="1" applyFill="1" applyBorder="1" applyAlignment="1">
      <alignment horizontal="center" vertical="center"/>
    </xf>
    <xf numFmtId="0" fontId="5" fillId="3" borderId="0" xfId="0" applyFont="1" applyFill="1"/>
    <xf numFmtId="0" fontId="8" fillId="3" borderId="0" xfId="0" applyFont="1" applyFill="1" applyAlignment="1">
      <alignment horizontal="center"/>
    </xf>
    <xf numFmtId="0" fontId="1" fillId="3" borderId="0" xfId="0" applyFont="1" applyFill="1" applyAlignment="1">
      <alignment horizontal="left" vertical="center"/>
    </xf>
    <xf numFmtId="0" fontId="2" fillId="3" borderId="0" xfId="0" applyFont="1" applyFill="1" applyAlignment="1">
      <alignment vertical="center" wrapText="1"/>
    </xf>
    <xf numFmtId="0" fontId="1" fillId="3" borderId="0" xfId="0" applyFont="1" applyFill="1" applyAlignment="1">
      <alignment horizontal="left"/>
    </xf>
    <xf numFmtId="0" fontId="10" fillId="3" borderId="0" xfId="0" applyFont="1" applyFill="1" applyAlignment="1">
      <alignment vertical="center" wrapText="1"/>
    </xf>
    <xf numFmtId="0" fontId="11" fillId="0" borderId="0" xfId="0" applyFont="1"/>
    <xf numFmtId="0" fontId="2" fillId="4" borderId="4" xfId="0" applyFont="1" applyFill="1" applyBorder="1" applyAlignment="1">
      <alignment horizontal="center" vertical="center"/>
    </xf>
    <xf numFmtId="0" fontId="11" fillId="3" borderId="0" xfId="0" applyFont="1" applyFill="1"/>
    <xf numFmtId="0" fontId="4" fillId="3" borderId="0" xfId="0" applyFont="1" applyFill="1" applyAlignment="1">
      <alignment horizontal="left" wrapText="1"/>
    </xf>
    <xf numFmtId="0" fontId="4" fillId="3" borderId="0" xfId="0" applyFont="1" applyFill="1" applyAlignment="1">
      <alignment horizontal="left"/>
    </xf>
    <xf numFmtId="0" fontId="4" fillId="3" borderId="0" xfId="0" applyFont="1" applyFill="1"/>
    <xf numFmtId="0" fontId="14" fillId="2" borderId="1" xfId="0" applyFont="1" applyFill="1" applyBorder="1" applyAlignment="1">
      <alignment horizontal="center" vertical="center"/>
    </xf>
    <xf numFmtId="0" fontId="18" fillId="0" borderId="0" xfId="0" applyFont="1" applyAlignment="1">
      <alignment vertical="center" wrapText="1"/>
    </xf>
    <xf numFmtId="165" fontId="18" fillId="0" borderId="0" xfId="1" applyNumberFormat="1" applyFont="1" applyAlignment="1">
      <alignment horizontal="center" vertical="center"/>
    </xf>
    <xf numFmtId="0" fontId="14" fillId="2" borderId="8" xfId="0" applyFont="1" applyFill="1" applyBorder="1" applyAlignment="1">
      <alignment horizontal="center" vertical="center" wrapText="1"/>
    </xf>
    <xf numFmtId="0" fontId="16" fillId="0" borderId="8" xfId="0" applyFont="1" applyBorder="1" applyAlignment="1">
      <alignment horizontal="left" vertical="center" wrapText="1"/>
    </xf>
    <xf numFmtId="165" fontId="18" fillId="0" borderId="8" xfId="1" applyNumberFormat="1" applyFont="1" applyBorder="1" applyAlignment="1">
      <alignment horizontal="center" vertical="center" wrapText="1"/>
    </xf>
    <xf numFmtId="0" fontId="18" fillId="0" borderId="8" xfId="0" applyFont="1" applyBorder="1" applyAlignment="1">
      <alignment vertical="center" wrapText="1"/>
    </xf>
    <xf numFmtId="0" fontId="16" fillId="0" borderId="8" xfId="0" applyFont="1" applyBorder="1" applyAlignment="1">
      <alignment vertical="center" wrapText="1"/>
    </xf>
    <xf numFmtId="0" fontId="18" fillId="0" borderId="8" xfId="0" applyFont="1" applyBorder="1" applyAlignment="1">
      <alignment horizontal="left" vertical="center" wrapText="1"/>
    </xf>
    <xf numFmtId="10" fontId="16" fillId="5" borderId="8" xfId="0" applyNumberFormat="1" applyFont="1" applyFill="1" applyBorder="1" applyAlignment="1">
      <alignment horizontal="center" vertical="center"/>
    </xf>
    <xf numFmtId="0" fontId="18" fillId="0" borderId="0" xfId="0" applyFont="1" applyAlignment="1">
      <alignment vertical="center"/>
    </xf>
    <xf numFmtId="0" fontId="15" fillId="0" borderId="0" xfId="0" applyFont="1" applyAlignment="1">
      <alignment vertical="center"/>
    </xf>
    <xf numFmtId="10" fontId="16" fillId="5" borderId="8" xfId="0" applyNumberFormat="1" applyFont="1" applyFill="1" applyBorder="1" applyAlignment="1">
      <alignment horizontal="center" vertical="center" wrapText="1"/>
    </xf>
    <xf numFmtId="0" fontId="22" fillId="0" borderId="8" xfId="0" applyFont="1" applyBorder="1" applyAlignment="1">
      <alignment vertical="center" wrapText="1"/>
    </xf>
    <xf numFmtId="0" fontId="15" fillId="0" borderId="8" xfId="0" applyFont="1" applyBorder="1" applyAlignment="1">
      <alignment horizontal="left" vertical="center" wrapText="1"/>
    </xf>
    <xf numFmtId="165" fontId="16" fillId="0" borderId="8" xfId="1" applyNumberFormat="1" applyFont="1" applyBorder="1" applyAlignment="1">
      <alignment horizontal="center" vertical="center"/>
    </xf>
    <xf numFmtId="0" fontId="16" fillId="5" borderId="8" xfId="0" applyFont="1" applyFill="1" applyBorder="1" applyAlignment="1">
      <alignment vertical="center" wrapText="1"/>
    </xf>
    <xf numFmtId="0" fontId="0" fillId="0" borderId="0" xfId="0" applyAlignment="1">
      <alignment vertical="center"/>
    </xf>
    <xf numFmtId="0" fontId="16" fillId="5" borderId="8" xfId="0" applyFont="1" applyFill="1" applyBorder="1" applyAlignment="1">
      <alignment vertical="center"/>
    </xf>
    <xf numFmtId="164" fontId="16" fillId="5" borderId="8" xfId="0" applyNumberFormat="1" applyFont="1" applyFill="1" applyBorder="1" applyAlignment="1">
      <alignment vertical="center"/>
    </xf>
    <xf numFmtId="10" fontId="16" fillId="5" borderId="8" xfId="0" applyNumberFormat="1" applyFont="1" applyFill="1" applyBorder="1" applyAlignment="1">
      <alignment vertical="center"/>
    </xf>
    <xf numFmtId="0" fontId="14" fillId="2" borderId="0" xfId="0" applyFont="1" applyFill="1" applyAlignment="1">
      <alignment horizontal="center" vertical="center"/>
    </xf>
    <xf numFmtId="0" fontId="16" fillId="0" borderId="0" xfId="0" applyFont="1" applyAlignment="1">
      <alignment vertical="center"/>
    </xf>
    <xf numFmtId="9" fontId="16" fillId="0" borderId="0" xfId="0" applyNumberFormat="1" applyFont="1" applyAlignment="1">
      <alignment vertical="center"/>
    </xf>
    <xf numFmtId="164" fontId="16" fillId="5" borderId="10" xfId="0" applyNumberFormat="1" applyFont="1" applyFill="1" applyBorder="1" applyAlignment="1">
      <alignment vertical="center"/>
    </xf>
    <xf numFmtId="10" fontId="16" fillId="5" borderId="10" xfId="0" applyNumberFormat="1" applyFont="1" applyFill="1" applyBorder="1" applyAlignment="1">
      <alignment vertical="center"/>
    </xf>
    <xf numFmtId="164" fontId="16" fillId="5" borderId="16" xfId="0" applyNumberFormat="1" applyFont="1" applyFill="1" applyBorder="1" applyAlignment="1">
      <alignment vertical="center"/>
    </xf>
    <xf numFmtId="164" fontId="16" fillId="5" borderId="8" xfId="0" applyNumberFormat="1" applyFont="1" applyFill="1" applyBorder="1" applyAlignment="1">
      <alignment horizontal="center" vertical="center" wrapText="1"/>
    </xf>
    <xf numFmtId="0" fontId="15" fillId="0" borderId="0" xfId="0" applyFont="1" applyAlignment="1" applyProtection="1">
      <alignment vertical="center"/>
      <protection locked="0"/>
    </xf>
    <xf numFmtId="0" fontId="18" fillId="0" borderId="0" xfId="0" applyFont="1" applyAlignment="1" applyProtection="1">
      <alignment vertical="center"/>
      <protection locked="0"/>
    </xf>
    <xf numFmtId="0" fontId="15" fillId="0" borderId="0" xfId="0" applyFont="1" applyProtection="1">
      <protection locked="0"/>
    </xf>
    <xf numFmtId="0" fontId="18" fillId="0" borderId="0" xfId="0" applyFont="1" applyProtection="1">
      <protection locked="0"/>
    </xf>
    <xf numFmtId="0" fontId="24" fillId="0" borderId="0" xfId="0" applyFont="1" applyProtection="1">
      <protection locked="0"/>
    </xf>
    <xf numFmtId="0" fontId="16" fillId="0" borderId="4" xfId="0" applyFont="1" applyBorder="1" applyAlignment="1" applyProtection="1">
      <alignment horizontal="center" vertical="center" wrapText="1"/>
      <protection locked="0"/>
    </xf>
    <xf numFmtId="165" fontId="16" fillId="0" borderId="1" xfId="1" applyNumberFormat="1" applyFont="1" applyFill="1" applyBorder="1" applyAlignment="1" applyProtection="1">
      <alignment horizontal="center" vertical="center" wrapText="1"/>
      <protection locked="0"/>
    </xf>
    <xf numFmtId="0" fontId="14" fillId="2" borderId="6" xfId="0" applyFont="1" applyFill="1" applyBorder="1" applyAlignment="1" applyProtection="1">
      <alignment horizontal="center" vertical="center" wrapText="1"/>
      <protection locked="0"/>
    </xf>
    <xf numFmtId="0" fontId="0" fillId="0" borderId="0" xfId="0" applyProtection="1">
      <protection locked="0"/>
    </xf>
    <xf numFmtId="0" fontId="21" fillId="0" borderId="7" xfId="2" applyFont="1" applyFill="1" applyAlignment="1" applyProtection="1">
      <alignment horizontal="left" vertical="center"/>
      <protection locked="0"/>
    </xf>
    <xf numFmtId="0" fontId="21" fillId="0" borderId="7" xfId="2" applyFont="1" applyFill="1" applyAlignment="1" applyProtection="1">
      <alignment vertical="center"/>
      <protection locked="0"/>
    </xf>
    <xf numFmtId="0" fontId="21" fillId="0" borderId="7" xfId="2" applyFont="1" applyFill="1" applyAlignment="1" applyProtection="1">
      <alignment vertical="center" wrapText="1"/>
      <protection locked="0"/>
    </xf>
    <xf numFmtId="0" fontId="16" fillId="5" borderId="0" xfId="0" applyFont="1" applyFill="1" applyAlignment="1" applyProtection="1">
      <alignment vertical="center"/>
      <protection locked="0"/>
    </xf>
    <xf numFmtId="164" fontId="21" fillId="0" borderId="7" xfId="2" applyNumberFormat="1" applyFont="1" applyFill="1" applyAlignment="1" applyProtection="1">
      <alignment vertical="center"/>
      <protection locked="0"/>
    </xf>
    <xf numFmtId="2" fontId="21" fillId="0" borderId="7" xfId="2" applyNumberFormat="1" applyFont="1" applyFill="1" applyAlignment="1" applyProtection="1">
      <alignment vertical="center"/>
      <protection locked="0"/>
    </xf>
    <xf numFmtId="164" fontId="16" fillId="5" borderId="0" xfId="0" applyNumberFormat="1" applyFont="1" applyFill="1" applyAlignment="1" applyProtection="1">
      <alignment vertical="center"/>
      <protection locked="0"/>
    </xf>
    <xf numFmtId="0" fontId="16" fillId="7" borderId="13" xfId="2" applyFont="1" applyFill="1" applyBorder="1" applyAlignment="1" applyProtection="1">
      <protection locked="0"/>
    </xf>
    <xf numFmtId="0" fontId="23" fillId="0" borderId="7" xfId="2" applyFont="1" applyFill="1" applyAlignment="1" applyProtection="1">
      <alignment vertical="center" wrapText="1"/>
      <protection locked="0"/>
    </xf>
    <xf numFmtId="0" fontId="15" fillId="0" borderId="7" xfId="2" applyFont="1" applyFill="1" applyAlignment="1" applyProtection="1">
      <alignment horizontal="left" vertical="center"/>
      <protection locked="0"/>
    </xf>
    <xf numFmtId="49" fontId="16" fillId="0" borderId="7" xfId="2" applyNumberFormat="1" applyFont="1" applyFill="1" applyAlignment="1" applyProtection="1">
      <alignment vertical="center"/>
      <protection locked="0"/>
    </xf>
    <xf numFmtId="0" fontId="16" fillId="0" borderId="12" xfId="2" applyFont="1" applyFill="1" applyBorder="1" applyAlignment="1" applyProtection="1">
      <alignment vertical="center" wrapText="1"/>
      <protection locked="0"/>
    </xf>
    <xf numFmtId="0" fontId="16" fillId="0" borderId="7" xfId="2" applyFont="1" applyFill="1" applyAlignment="1" applyProtection="1">
      <alignment vertical="center"/>
      <protection locked="0"/>
    </xf>
    <xf numFmtId="0" fontId="16" fillId="5" borderId="11" xfId="0" applyFont="1" applyFill="1" applyBorder="1" applyAlignment="1" applyProtection="1">
      <alignment vertical="center"/>
      <protection locked="0"/>
    </xf>
    <xf numFmtId="164" fontId="16" fillId="0" borderId="7" xfId="2" applyNumberFormat="1" applyFont="1" applyFill="1" applyAlignment="1" applyProtection="1">
      <alignment vertical="center"/>
      <protection locked="0"/>
    </xf>
    <xf numFmtId="2" fontId="16" fillId="0" borderId="7" xfId="2" applyNumberFormat="1" applyFont="1" applyFill="1" applyAlignment="1" applyProtection="1">
      <alignment vertical="center"/>
      <protection locked="0"/>
    </xf>
    <xf numFmtId="164" fontId="16" fillId="5" borderId="12" xfId="0" applyNumberFormat="1" applyFont="1" applyFill="1" applyBorder="1" applyAlignment="1" applyProtection="1">
      <alignment vertical="center"/>
      <protection locked="0"/>
    </xf>
    <xf numFmtId="0" fontId="16" fillId="0" borderId="2" xfId="2" applyFont="1" applyFill="1" applyBorder="1" applyAlignment="1" applyProtection="1">
      <alignment vertical="center" wrapText="1"/>
      <protection locked="0"/>
    </xf>
    <xf numFmtId="164" fontId="21" fillId="0" borderId="7" xfId="2" applyNumberFormat="1" applyFont="1" applyFill="1" applyProtection="1">
      <protection locked="0"/>
    </xf>
    <xf numFmtId="0" fontId="16" fillId="0" borderId="0" xfId="0" applyFont="1" applyProtection="1">
      <protection locked="0"/>
    </xf>
    <xf numFmtId="0" fontId="16" fillId="5" borderId="3" xfId="0" applyFont="1" applyFill="1" applyBorder="1" applyAlignment="1">
      <alignment horizontal="left" vertical="center"/>
    </xf>
    <xf numFmtId="0" fontId="16" fillId="5" borderId="3" xfId="0" applyFont="1" applyFill="1" applyBorder="1" applyAlignment="1">
      <alignment horizontal="left" vertical="center" wrapText="1"/>
    </xf>
    <xf numFmtId="0" fontId="14" fillId="2" borderId="4" xfId="0" applyFont="1" applyFill="1" applyBorder="1" applyAlignment="1">
      <alignment horizontal="center" vertical="center"/>
    </xf>
    <xf numFmtId="0" fontId="14" fillId="2" borderId="5" xfId="0" applyFont="1" applyFill="1" applyBorder="1" applyAlignment="1">
      <alignment vertical="center" wrapText="1"/>
    </xf>
    <xf numFmtId="0" fontId="14" fillId="2" borderId="1" xfId="0" applyFont="1" applyFill="1" applyBorder="1" applyAlignment="1">
      <alignment vertical="center" wrapText="1"/>
    </xf>
    <xf numFmtId="0" fontId="15" fillId="8" borderId="4" xfId="0" applyFont="1" applyFill="1" applyBorder="1" applyAlignment="1">
      <alignment horizontal="center" vertical="center" wrapText="1"/>
    </xf>
    <xf numFmtId="49" fontId="15" fillId="5" borderId="0" xfId="0" applyNumberFormat="1" applyFont="1" applyFill="1"/>
    <xf numFmtId="0" fontId="16" fillId="5" borderId="0" xfId="0" applyFont="1" applyFill="1"/>
    <xf numFmtId="0" fontId="16" fillId="5" borderId="2" xfId="0" applyFont="1" applyFill="1" applyBorder="1" applyAlignment="1">
      <alignment wrapText="1"/>
    </xf>
    <xf numFmtId="164" fontId="16" fillId="5" borderId="0" xfId="0" applyNumberFormat="1" applyFont="1" applyFill="1"/>
    <xf numFmtId="164" fontId="16" fillId="7" borderId="13" xfId="2" applyNumberFormat="1" applyFont="1" applyFill="1" applyBorder="1" applyAlignment="1" applyProtection="1">
      <protection locked="0"/>
    </xf>
    <xf numFmtId="166" fontId="16" fillId="5" borderId="8" xfId="0" applyNumberFormat="1" applyFont="1" applyFill="1" applyBorder="1" applyAlignment="1">
      <alignment horizontal="center" vertical="center" wrapText="1"/>
    </xf>
    <xf numFmtId="0" fontId="15" fillId="5" borderId="8" xfId="0" applyFont="1" applyFill="1" applyBorder="1" applyAlignment="1">
      <alignment vertical="center" wrapText="1"/>
    </xf>
    <xf numFmtId="164" fontId="18" fillId="0" borderId="8" xfId="0" applyNumberFormat="1" applyFont="1" applyBorder="1" applyAlignment="1">
      <alignment horizontal="center" vertical="center"/>
    </xf>
    <xf numFmtId="0" fontId="9" fillId="3" borderId="17" xfId="0" applyFont="1" applyFill="1" applyBorder="1"/>
    <xf numFmtId="164" fontId="15" fillId="0" borderId="0" xfId="0" applyNumberFormat="1" applyFont="1" applyProtection="1">
      <protection locked="0"/>
    </xf>
    <xf numFmtId="165" fontId="16" fillId="0" borderId="18" xfId="1" applyNumberFormat="1" applyFont="1" applyFill="1" applyBorder="1" applyAlignment="1" applyProtection="1">
      <alignment horizontal="center" vertical="center" wrapText="1"/>
      <protection locked="0"/>
    </xf>
    <xf numFmtId="165" fontId="16" fillId="0" borderId="4" xfId="1" applyNumberFormat="1" applyFont="1" applyFill="1" applyBorder="1" applyAlignment="1" applyProtection="1">
      <alignment horizontal="center" vertical="center" wrapText="1"/>
      <protection locked="0"/>
    </xf>
    <xf numFmtId="0" fontId="18" fillId="0" borderId="19" xfId="0" applyFont="1" applyBorder="1" applyProtection="1">
      <protection locked="0"/>
    </xf>
    <xf numFmtId="0" fontId="14" fillId="2" borderId="9"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center" vertical="center" wrapText="1"/>
      <protection locked="0"/>
    </xf>
    <xf numFmtId="0" fontId="16" fillId="7" borderId="13" xfId="2" applyFont="1" applyFill="1" applyBorder="1" applyAlignment="1" applyProtection="1">
      <alignment horizontal="left"/>
      <protection locked="0"/>
    </xf>
    <xf numFmtId="0" fontId="16" fillId="7" borderId="14" xfId="2" applyFont="1" applyFill="1" applyBorder="1" applyAlignment="1" applyProtection="1">
      <alignment horizontal="left"/>
      <protection locked="0"/>
    </xf>
    <xf numFmtId="0" fontId="16" fillId="7" borderId="15" xfId="2" applyFont="1" applyFill="1" applyBorder="1" applyAlignment="1" applyProtection="1">
      <alignment horizontal="left"/>
      <protection locked="0"/>
    </xf>
    <xf numFmtId="0" fontId="17" fillId="2" borderId="9" xfId="0" applyFont="1" applyFill="1" applyBorder="1" applyAlignment="1" applyProtection="1">
      <alignment horizontal="center" vertical="center"/>
      <protection locked="0"/>
    </xf>
    <xf numFmtId="0" fontId="17" fillId="2" borderId="1" xfId="0" applyFont="1" applyFill="1" applyBorder="1" applyAlignment="1" applyProtection="1">
      <alignment horizontal="center" vertical="center"/>
      <protection locked="0"/>
    </xf>
    <xf numFmtId="0" fontId="18" fillId="5" borderId="0" xfId="0" applyFont="1" applyFill="1" applyAlignment="1" applyProtection="1">
      <alignment horizontal="left" vertical="center"/>
      <protection locked="0"/>
    </xf>
    <xf numFmtId="0" fontId="18" fillId="5" borderId="0" xfId="0" applyFont="1" applyFill="1" applyAlignment="1" applyProtection="1">
      <alignment horizontal="left" vertical="center" wrapText="1"/>
      <protection locked="0"/>
    </xf>
    <xf numFmtId="0" fontId="16" fillId="5" borderId="20" xfId="0" applyFont="1" applyFill="1" applyBorder="1" applyAlignment="1">
      <alignment horizontal="left" vertical="center" wrapText="1"/>
    </xf>
    <xf numFmtId="0" fontId="16" fillId="5" borderId="17"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6" fillId="5" borderId="23" xfId="0" applyFont="1" applyFill="1" applyBorder="1" applyAlignment="1">
      <alignment horizontal="left" vertical="center" wrapText="1"/>
    </xf>
    <xf numFmtId="0" fontId="16" fillId="5" borderId="19" xfId="0" applyFont="1" applyFill="1" applyBorder="1" applyAlignment="1">
      <alignment horizontal="left" vertical="center" wrapText="1"/>
    </xf>
    <xf numFmtId="0" fontId="16" fillId="5" borderId="5" xfId="0" applyFont="1" applyFill="1" applyBorder="1" applyAlignment="1">
      <alignment horizontal="left" vertical="center" wrapText="1"/>
    </xf>
    <xf numFmtId="0" fontId="16" fillId="5" borderId="1" xfId="0" applyFont="1" applyFill="1" applyBorder="1" applyAlignment="1">
      <alignment horizontal="left" vertical="center" wrapText="1"/>
    </xf>
    <xf numFmtId="0" fontId="17" fillId="2" borderId="0" xfId="0" applyFont="1" applyFill="1" applyAlignment="1" applyProtection="1">
      <alignment horizontal="center" vertical="center"/>
      <protection locked="0"/>
    </xf>
    <xf numFmtId="0" fontId="14" fillId="2" borderId="5"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6" fillId="5" borderId="21" xfId="0" applyFont="1" applyFill="1" applyBorder="1" applyAlignment="1">
      <alignment horizontal="left" vertical="center" wrapText="1"/>
    </xf>
    <xf numFmtId="0" fontId="16" fillId="5" borderId="22" xfId="0" applyFont="1" applyFill="1" applyBorder="1" applyAlignment="1">
      <alignment horizontal="left" vertical="center" wrapText="1"/>
    </xf>
    <xf numFmtId="0" fontId="6" fillId="4" borderId="4" xfId="0" applyFont="1" applyFill="1" applyBorder="1" applyAlignment="1">
      <alignment horizontal="left" wrapText="1"/>
    </xf>
    <xf numFmtId="0" fontId="7" fillId="4" borderId="4" xfId="0" applyFont="1" applyFill="1" applyBorder="1" applyAlignment="1">
      <alignment horizontal="left" wrapText="1"/>
    </xf>
    <xf numFmtId="0" fontId="5" fillId="4" borderId="4" xfId="0" applyFont="1" applyFill="1" applyBorder="1" applyAlignment="1">
      <alignment horizontal="left" wrapText="1"/>
    </xf>
    <xf numFmtId="0" fontId="6" fillId="4" borderId="4" xfId="0" applyFont="1" applyFill="1" applyBorder="1" applyAlignment="1">
      <alignment horizontal="left"/>
    </xf>
    <xf numFmtId="0" fontId="9" fillId="3" borderId="17" xfId="0" applyFont="1" applyFill="1" applyBorder="1" applyAlignment="1">
      <alignment horizontal="center"/>
    </xf>
    <xf numFmtId="0" fontId="6" fillId="4" borderId="4" xfId="0" applyFont="1" applyFill="1" applyBorder="1" applyAlignment="1">
      <alignment horizontal="center" wrapText="1"/>
    </xf>
    <xf numFmtId="0" fontId="3" fillId="2" borderId="4" xfId="0" applyFont="1" applyFill="1" applyBorder="1" applyAlignment="1">
      <alignment horizontal="left" wrapText="1"/>
    </xf>
    <xf numFmtId="0" fontId="25" fillId="4" borderId="4" xfId="0" applyFont="1" applyFill="1" applyBorder="1" applyAlignment="1">
      <alignment horizontal="left" vertical="top" wrapText="1"/>
    </xf>
    <xf numFmtId="0" fontId="6" fillId="4" borderId="4" xfId="0" applyFont="1" applyFill="1" applyBorder="1" applyAlignment="1">
      <alignment horizontal="left" vertical="top"/>
    </xf>
    <xf numFmtId="0" fontId="6" fillId="4" borderId="4" xfId="0" applyFont="1" applyFill="1" applyBorder="1" applyAlignment="1">
      <alignment horizontal="left" vertical="top" wrapText="1"/>
    </xf>
    <xf numFmtId="0" fontId="1" fillId="3" borderId="4" xfId="0" applyFont="1" applyFill="1" applyBorder="1" applyAlignment="1" applyProtection="1">
      <alignment horizontal="left" vertical="center"/>
      <protection locked="0"/>
    </xf>
    <xf numFmtId="0" fontId="1" fillId="3" borderId="4" xfId="0" applyFont="1" applyFill="1" applyBorder="1" applyAlignment="1" applyProtection="1">
      <alignment horizontal="left"/>
      <protection locked="0"/>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17" fillId="2" borderId="0" xfId="0" applyFont="1" applyFill="1" applyAlignment="1">
      <alignment horizontal="center" vertical="center"/>
    </xf>
    <xf numFmtId="0" fontId="17" fillId="2" borderId="9" xfId="0" applyFont="1" applyFill="1" applyBorder="1" applyAlignment="1">
      <alignment horizontal="center" vertical="center"/>
    </xf>
    <xf numFmtId="0" fontId="17" fillId="2" borderId="1" xfId="0" applyFont="1" applyFill="1" applyBorder="1" applyAlignment="1">
      <alignment horizontal="center" vertical="center"/>
    </xf>
  </cellXfs>
  <cellStyles count="3">
    <cellStyle name="Input" xfId="2" builtinId="20"/>
    <cellStyle name="Normal" xfId="0" builtinId="0"/>
    <cellStyle name="Percent" xfId="1" builtinId="5"/>
  </cellStyles>
  <dxfs count="85">
    <dxf>
      <font>
        <color rgb="FF006100"/>
      </font>
      <fill>
        <patternFill patternType="solid">
          <fgColor indexed="64"/>
          <bgColor rgb="FFC6EFCE"/>
        </patternFill>
      </fill>
    </dxf>
    <dxf>
      <font>
        <color rgb="FF9C0006"/>
      </font>
      <fill>
        <patternFill patternType="solid">
          <fgColor indexed="64"/>
          <bgColor rgb="FFFFC7CE"/>
        </patternFill>
      </fill>
    </dxf>
    <dxf>
      <font>
        <color rgb="FF006100"/>
      </font>
      <fill>
        <patternFill patternType="solid">
          <fgColor indexed="64"/>
          <bgColor rgb="FFC6EFCE"/>
        </patternFill>
      </fill>
    </dxf>
    <dxf>
      <font>
        <color rgb="FF9C0006"/>
      </font>
      <fill>
        <patternFill patternType="solid">
          <fgColor indexed="64"/>
          <bgColor rgb="FFFFC7CE"/>
        </patternFill>
      </fill>
    </dxf>
    <dxf>
      <font>
        <color rgb="FF006100"/>
      </font>
      <fill>
        <patternFill patternType="solid">
          <fgColor indexed="64"/>
          <bgColor rgb="FFC6EFCE"/>
        </patternFill>
      </fill>
    </dxf>
    <dxf>
      <font>
        <color rgb="FF006100"/>
      </font>
      <fill>
        <patternFill patternType="solid">
          <fgColor indexed="64"/>
          <bgColor rgb="FFC6EFCE"/>
        </patternFill>
      </fill>
    </dxf>
    <dxf>
      <font>
        <color rgb="FF9C0006"/>
      </font>
      <fill>
        <patternFill patternType="solid">
          <fgColor indexed="64"/>
          <bgColor rgb="FFFFC7CE"/>
        </patternFill>
      </fill>
    </dxf>
    <dxf>
      <font>
        <color rgb="FF9C0006"/>
      </font>
      <fill>
        <patternFill patternType="solid">
          <fgColor indexed="64"/>
          <bgColor rgb="FFFFC7CE"/>
        </patternFill>
      </fill>
    </dxf>
    <dxf>
      <font>
        <color rgb="FF006100"/>
      </font>
      <fill>
        <patternFill patternType="solid">
          <fgColor indexed="64"/>
          <bgColor rgb="FFC6EFCE"/>
        </patternFill>
      </fill>
    </dxf>
    <dxf>
      <font>
        <color rgb="FF006100"/>
      </font>
      <fill>
        <patternFill patternType="solid">
          <fgColor indexed="64"/>
          <bgColor rgb="FFC6EFCE"/>
        </patternFill>
      </fill>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ont>
        <color rgb="FF9C0006"/>
      </font>
      <fill>
        <patternFill>
          <bgColor rgb="FFFFC7CE"/>
        </patternFill>
      </fill>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ill>
        <patternFill>
          <bgColor theme="7" tint="0.79998168889431442"/>
        </patternFill>
      </fill>
    </dxf>
    <dxf>
      <fill>
        <patternFill>
          <bgColor theme="0"/>
        </patternFill>
      </fill>
    </dxf>
    <dxf>
      <fill>
        <patternFill patternType="solid">
          <fgColor indexed="64"/>
          <bgColor theme="7" tint="0.79998168889431442"/>
        </patternFill>
      </fill>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F172A"/>
        <name val="Aptos"/>
        <family val="2"/>
        <scheme val="none"/>
      </font>
      <numFmt numFmtId="1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F172A"/>
        <name val="Aptos"/>
        <family val="2"/>
        <scheme val="none"/>
      </font>
      <numFmt numFmtId="14" formatCode="0.00%"/>
      <fill>
        <patternFill patternType="solid">
          <fgColor indexed="64"/>
          <bgColor theme="0" tint="-0.1499984740745262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rgb="FF0F172A"/>
        <name val="Aptos"/>
        <family val="2"/>
        <scheme val="none"/>
      </font>
      <fill>
        <patternFill patternType="solid">
          <fgColor indexed="64"/>
          <bgColor theme="0" tint="-0.1499984740745262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rgb="FF0F172A"/>
        <name val="Aptos"/>
        <family val="2"/>
        <scheme val="none"/>
      </font>
      <fill>
        <patternFill patternType="solid">
          <fgColor indexed="64"/>
          <bgColor theme="0" tint="-0.1499984740745262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rgb="FFCBD5E1"/>
        </left>
        <right style="thin">
          <color rgb="FFCBD5E1"/>
        </right>
        <top style="thin">
          <color rgb="FFCBD5E1"/>
        </top>
        <bottom style="thin">
          <color rgb="FFCBD5E1"/>
        </bottom>
      </border>
    </dxf>
    <dxf>
      <font>
        <b val="0"/>
        <i val="0"/>
        <strike val="0"/>
        <condense val="0"/>
        <extend val="0"/>
        <outline val="0"/>
        <shadow val="0"/>
        <u val="none"/>
        <vertAlign val="baseline"/>
        <sz val="11"/>
        <color rgb="FF0F172A"/>
        <name val="Aptos"/>
        <family val="2"/>
        <scheme val="none"/>
      </font>
      <alignment vertical="center" textRotation="0" indent="0" justifyLastLine="0" shrinkToFit="0" readingOrder="0"/>
    </dxf>
    <dxf>
      <font>
        <b/>
        <i val="0"/>
        <strike val="0"/>
        <condense val="0"/>
        <extend val="0"/>
        <outline val="0"/>
        <shadow val="0"/>
        <u val="none"/>
        <vertAlign val="baseline"/>
        <sz val="11"/>
        <color theme="0"/>
        <name val="Aptos"/>
        <family val="2"/>
        <scheme val="none"/>
      </font>
      <fill>
        <patternFill patternType="solid">
          <fgColor indexed="64"/>
          <bgColor rgb="FF295A4D"/>
        </patternFill>
      </fill>
      <alignment horizontal="center" vertical="center" textRotation="0" wrapText="0" indent="0" justifyLastLine="0" shrinkToFit="0" readingOrder="0"/>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border>
        <right style="thin">
          <color rgb="FF7F7F7F"/>
        </right>
      </border>
      <protection locked="1" hidden="0"/>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protection locked="1" hidden="0"/>
    </dxf>
    <dxf>
      <font>
        <b val="0"/>
        <i val="0"/>
        <strike val="0"/>
        <condense val="0"/>
        <extend val="0"/>
        <outline val="0"/>
        <shadow val="0"/>
        <u val="none"/>
        <vertAlign val="baseline"/>
        <sz val="11"/>
        <color rgb="FF3F3F76"/>
        <name val="Aptos"/>
        <family val="2"/>
        <scheme val="none"/>
      </font>
      <numFmt numFmtId="164" formatCode="#,##0.00\ \€"/>
      <fill>
        <patternFill patternType="none">
          <fgColor indexed="64"/>
          <bgColor indexed="65"/>
        </patternFill>
      </fill>
      <protection locked="0" hidden="0"/>
    </dxf>
    <dxf>
      <font>
        <b val="0"/>
        <i val="0"/>
        <strike val="0"/>
        <condense val="0"/>
        <extend val="0"/>
        <outline val="0"/>
        <shadow val="0"/>
        <u val="none"/>
        <vertAlign val="baseline"/>
        <sz val="11"/>
        <color rgb="FF0F172A"/>
        <name val="Aptos"/>
        <family val="2"/>
        <scheme val="none"/>
      </font>
      <fill>
        <patternFill patternType="solid">
          <fgColor indexed="64"/>
          <bgColor theme="0" tint="-0.14999847407452621"/>
        </patternFill>
      </fill>
      <protection locked="1" hidden="0"/>
    </dxf>
    <dxf>
      <font>
        <b val="0"/>
        <i val="0"/>
        <strike val="0"/>
        <condense val="0"/>
        <extend val="0"/>
        <outline val="0"/>
        <shadow val="0"/>
        <u val="none"/>
        <vertAlign val="baseline"/>
        <sz val="11"/>
        <color rgb="FF0F172A"/>
        <name val="Aptos"/>
        <family val="2"/>
        <scheme val="none"/>
      </font>
      <protection locked="1" hidden="0"/>
    </dxf>
    <dxf>
      <font>
        <b val="0"/>
        <i val="0"/>
        <strike val="0"/>
        <condense val="0"/>
        <extend val="0"/>
        <outline val="0"/>
        <shadow val="0"/>
        <u val="none"/>
        <vertAlign val="baseline"/>
        <sz val="11"/>
        <color rgb="FF0F172A"/>
        <name val="Aptos"/>
        <family val="2"/>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rgb="FF0F172A"/>
        <name val="Aptos"/>
        <family val="2"/>
        <scheme val="none"/>
      </font>
      <numFmt numFmtId="30" formatCode="@"/>
      <fill>
        <patternFill patternType="solid">
          <fgColor indexed="64"/>
          <bgColor theme="0" tint="-0.14999847407452621"/>
        </patternFill>
      </fill>
      <alignment horizontal="general" vertical="bottom" textRotation="0" wrapText="1" indent="0" justifyLastLine="0" shrinkToFit="0" readingOrder="0"/>
      <border diagonalUp="0" diagonalDown="0">
        <left style="thin">
          <color rgb="FFCBD5E1"/>
        </left>
        <right/>
        <top/>
        <bottom/>
        <vertical/>
        <horizontal/>
      </border>
      <protection locked="1" hidden="0"/>
    </dxf>
    <dxf>
      <font>
        <b val="0"/>
        <i val="0"/>
        <strike val="0"/>
        <condense val="0"/>
        <extend val="0"/>
        <outline val="0"/>
        <shadow val="0"/>
        <u val="none"/>
        <vertAlign val="baseline"/>
        <sz val="11"/>
        <color auto="1"/>
        <name val="Aptos"/>
        <family val="2"/>
        <scheme val="none"/>
      </font>
      <protection locked="1" hidden="0"/>
    </dxf>
    <dxf>
      <border outline="0">
        <top style="thin">
          <color rgb="FFE9F1EF"/>
        </top>
      </border>
    </dxf>
    <dxf>
      <font>
        <b val="0"/>
        <i val="0"/>
        <strike val="0"/>
        <condense val="0"/>
        <extend val="0"/>
        <outline val="0"/>
        <shadow val="0"/>
        <u val="none"/>
        <vertAlign val="baseline"/>
        <sz val="11"/>
        <color rgb="FF0F172A"/>
        <name val="Aptos"/>
        <family val="2"/>
        <scheme val="none"/>
      </font>
      <protection locked="0" hidden="0"/>
    </dxf>
    <dxf>
      <border outline="0">
        <bottom style="thin">
          <color rgb="FFE9F1EF"/>
        </bottom>
      </border>
    </dxf>
    <dxf>
      <font>
        <b/>
        <i val="0"/>
        <strike val="0"/>
        <condense val="0"/>
        <extend val="0"/>
        <outline val="0"/>
        <shadow val="0"/>
        <u val="none"/>
        <vertAlign val="baseline"/>
        <sz val="11"/>
        <color theme="0"/>
        <name val="Aptos"/>
        <family val="2"/>
        <scheme val="none"/>
      </font>
      <fill>
        <patternFill patternType="solid">
          <fgColor indexed="64"/>
          <bgColor rgb="FF295A4D"/>
        </patternFill>
      </fill>
      <alignment horizontal="center" vertical="center" textRotation="0" wrapText="1" indent="0" justifyLastLine="0" shrinkToFit="0" readingOrder="0"/>
      <border diagonalUp="0" diagonalDown="0">
        <left style="thin">
          <color rgb="FFE9F1EF"/>
        </left>
        <right style="thin">
          <color rgb="FFE9F1EF"/>
        </right>
        <top/>
        <bottom/>
      </border>
      <protection locked="0" hidden="0"/>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border>
        <right style="thin">
          <color rgb="FF7F7F7F"/>
        </right>
      </border>
      <protection locked="1" hidden="0"/>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protection locked="1" hidden="0"/>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protection locked="1" hidden="0"/>
    </dxf>
    <dxf>
      <font>
        <b val="0"/>
        <i val="0"/>
        <strike val="0"/>
        <condense val="0"/>
        <extend val="0"/>
        <outline val="0"/>
        <shadow val="0"/>
        <u val="none"/>
        <vertAlign val="baseline"/>
        <sz val="11"/>
        <color rgb="FF0F172A"/>
        <name val="Aptos"/>
        <family val="2"/>
        <scheme val="none"/>
      </font>
      <fill>
        <patternFill patternType="solid">
          <fgColor indexed="64"/>
          <bgColor theme="0" tint="-0.14999847407452621"/>
        </patternFill>
      </fill>
      <protection locked="1" hidden="0"/>
    </dxf>
    <dxf>
      <font>
        <b val="0"/>
        <i val="0"/>
        <strike val="0"/>
        <condense val="0"/>
        <extend val="0"/>
        <outline val="0"/>
        <shadow val="0"/>
        <u val="none"/>
        <vertAlign val="baseline"/>
        <sz val="11"/>
        <color rgb="FF0F172A"/>
        <name val="Aptos"/>
        <family val="2"/>
        <scheme val="none"/>
      </font>
      <protection locked="1" hidden="0"/>
    </dxf>
    <dxf>
      <font>
        <b val="0"/>
        <i val="0"/>
        <strike val="0"/>
        <condense val="0"/>
        <extend val="0"/>
        <outline val="0"/>
        <shadow val="0"/>
        <u val="none"/>
        <vertAlign val="baseline"/>
        <sz val="11"/>
        <color rgb="FF0F172A"/>
        <name val="Aptos"/>
        <family val="2"/>
        <scheme val="none"/>
      </font>
      <alignment horizontal="general" vertical="bottom" textRotation="0" wrapText="1" indent="0" justifyLastLine="0" shrinkToFit="0" readingOrder="0"/>
      <border diagonalUp="0" diagonalDown="0">
        <left style="thin">
          <color rgb="FFCBD5E1"/>
        </left>
        <right/>
        <top/>
        <bottom/>
      </border>
      <protection locked="1" hidden="0"/>
    </dxf>
    <dxf>
      <font>
        <b val="0"/>
        <i val="0"/>
        <strike val="0"/>
        <condense val="0"/>
        <extend val="0"/>
        <outline val="0"/>
        <shadow val="0"/>
        <u val="none"/>
        <vertAlign val="baseline"/>
        <sz val="11"/>
        <color rgb="FF0F172A"/>
        <name val="Aptos"/>
        <family val="2"/>
        <scheme val="none"/>
      </font>
      <numFmt numFmtId="30" formatCode="@"/>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Aptos"/>
        <family val="2"/>
        <scheme val="none"/>
      </font>
      <protection locked="1" hidden="0"/>
    </dxf>
    <dxf>
      <border outline="0">
        <top style="thin">
          <color rgb="FFE9F1EF"/>
        </top>
      </border>
    </dxf>
    <dxf>
      <font>
        <b val="0"/>
        <i val="0"/>
        <strike val="0"/>
        <condense val="0"/>
        <extend val="0"/>
        <outline val="0"/>
        <shadow val="0"/>
        <u val="none"/>
        <vertAlign val="baseline"/>
        <sz val="11"/>
        <color rgb="FF0F172A"/>
        <name val="Aptos"/>
        <family val="2"/>
        <scheme val="none"/>
      </font>
      <protection locked="1" hidden="0"/>
    </dxf>
    <dxf>
      <border outline="0">
        <bottom style="thin">
          <color rgb="FFE9F1EF"/>
        </bottom>
      </border>
    </dxf>
    <dxf>
      <font>
        <b/>
        <i val="0"/>
        <strike val="0"/>
        <condense val="0"/>
        <extend val="0"/>
        <outline val="0"/>
        <shadow val="0"/>
        <u val="none"/>
        <vertAlign val="baseline"/>
        <sz val="11"/>
        <color theme="0"/>
        <name val="Aptos"/>
        <family val="2"/>
        <scheme val="none"/>
      </font>
      <fill>
        <patternFill patternType="solid">
          <fgColor indexed="64"/>
          <bgColor rgb="FF295A4D"/>
        </patternFill>
      </fill>
      <alignment horizontal="center" vertical="center" textRotation="0" wrapText="1" indent="0" justifyLastLine="0" shrinkToFit="0" readingOrder="0"/>
      <border diagonalUp="0" diagonalDown="0">
        <left style="thin">
          <color rgb="FFE9F1EF"/>
        </left>
        <right style="thin">
          <color rgb="FFE9F1EF"/>
        </right>
        <top/>
        <bottom/>
      </border>
      <protection locked="0" hidden="0"/>
    </dxf>
    <dxf>
      <font>
        <b val="0"/>
        <i val="0"/>
        <strike val="0"/>
        <condense val="0"/>
        <extend val="0"/>
        <outline val="0"/>
        <shadow val="0"/>
        <u val="none"/>
        <vertAlign val="baseline"/>
        <sz val="11"/>
        <color rgb="FF0F172A"/>
        <name val="Aptos"/>
        <family val="2"/>
        <scheme val="none"/>
      </font>
      <numFmt numFmtId="164" formatCode="#,##0.00\ \€"/>
      <fill>
        <patternFill patternType="solid">
          <fgColor theme="6" tint="0.79998168889431442"/>
          <bgColor theme="6" tint="0.79998168889431442"/>
        </patternFill>
      </fill>
      <alignment horizontal="general" vertical="bottom" textRotation="0" wrapText="0" indent="0" justifyLastLine="0" shrinkToFit="0" readingOrder="0"/>
      <border diagonalUp="0" diagonalDown="0">
        <left style="thin">
          <color theme="6"/>
        </left>
        <right/>
        <top style="thin">
          <color theme="6"/>
        </top>
        <bottom style="thin">
          <color theme="6"/>
        </bottom>
        <vertical/>
        <horizontal/>
      </border>
      <protection locked="0" hidden="0"/>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vertical="center" textRotation="0" indent="0" justifyLastLine="0" shrinkToFit="0" readingOrder="0"/>
      <protection locked="0" hidden="0"/>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vertical="center" textRotation="0" indent="0" justifyLastLine="0" shrinkToFit="0" readingOrder="0"/>
      <protection locked="0" hidden="0"/>
    </dxf>
    <dxf>
      <font>
        <b val="0"/>
        <i val="0"/>
        <strike val="0"/>
        <condense val="0"/>
        <extend val="0"/>
        <outline val="0"/>
        <shadow val="0"/>
        <u val="none"/>
        <vertAlign val="baseline"/>
        <sz val="11"/>
        <color rgb="FF0F172A"/>
        <name val="Aptos"/>
        <family val="2"/>
        <scheme val="none"/>
      </font>
      <numFmt numFmtId="164" formatCode="#,##0.00\ \€"/>
      <fill>
        <patternFill patternType="solid">
          <fgColor indexed="64"/>
          <bgColor theme="0" tint="-0.14999847407452621"/>
        </patternFill>
      </fill>
      <alignment vertical="center" textRotation="0" indent="0" justifyLastLine="0" shrinkToFit="0" readingOrder="0"/>
      <protection locked="0" hidden="0"/>
    </dxf>
    <dxf>
      <font>
        <b val="0"/>
        <i val="0"/>
        <strike val="0"/>
        <condense val="0"/>
        <extend val="0"/>
        <outline val="0"/>
        <shadow val="0"/>
        <u val="none"/>
        <vertAlign val="baseline"/>
        <sz val="11"/>
        <color rgb="FF0F172A"/>
        <name val="Aptos"/>
        <family val="2"/>
        <scheme val="none"/>
      </font>
      <numFmt numFmtId="164" formatCode="#,##0.00\ \€"/>
      <alignment vertical="center" textRotation="0" indent="0" justifyLastLine="0" shrinkToFit="0" readingOrder="0"/>
      <border>
        <left style="thin">
          <color rgb="FF7F7F7F"/>
        </left>
      </border>
      <protection locked="0" hidden="0"/>
    </dxf>
    <dxf>
      <font>
        <b val="0"/>
        <i val="0"/>
        <strike val="0"/>
        <condense val="0"/>
        <extend val="0"/>
        <outline val="0"/>
        <shadow val="0"/>
        <u val="none"/>
        <vertAlign val="baseline"/>
        <sz val="11"/>
        <color rgb="FF0F172A"/>
        <name val="Aptos"/>
        <family val="2"/>
        <scheme val="none"/>
      </font>
      <numFmt numFmtId="2" formatCode="0.00"/>
      <fill>
        <patternFill patternType="none">
          <fgColor indexed="64"/>
          <bgColor auto="1"/>
        </patternFill>
      </fill>
      <alignment vertical="center" textRotation="0" indent="0" justifyLastLine="0" shrinkToFit="0" readingOrder="0"/>
      <border>
        <left style="thin">
          <color rgb="FF7F7F7F"/>
        </left>
      </border>
      <protection locked="0" hidden="0"/>
    </dxf>
    <dxf>
      <font>
        <b val="0"/>
        <i val="0"/>
        <strike val="0"/>
        <condense val="0"/>
        <extend val="0"/>
        <outline val="0"/>
        <shadow val="0"/>
        <u val="none"/>
        <vertAlign val="baseline"/>
        <sz val="11"/>
        <color rgb="FF3F3F76"/>
        <name val="Aptos"/>
        <family val="2"/>
        <scheme val="none"/>
      </font>
      <numFmt numFmtId="164" formatCode="#,##0.00\ \€"/>
      <fill>
        <patternFill patternType="none">
          <fgColor indexed="64"/>
          <bgColor indexed="65"/>
        </patternFill>
      </fill>
      <alignment horizontal="general" vertical="center" textRotation="0" wrapText="0" indent="0" justifyLastLine="0" shrinkToFit="0" readingOrder="0"/>
      <border outline="0">
        <left style="thin">
          <color rgb="FF7F7F7F"/>
        </left>
        <right style="thin">
          <color rgb="FF7F7F7F"/>
        </right>
      </border>
      <protection locked="0" hidden="0"/>
    </dxf>
    <dxf>
      <font>
        <b val="0"/>
        <i val="0"/>
        <strike val="0"/>
        <condense val="0"/>
        <extend val="0"/>
        <outline val="0"/>
        <shadow val="0"/>
        <u val="none"/>
        <vertAlign val="baseline"/>
        <sz val="11"/>
        <color rgb="FF0F172A"/>
        <name val="Aptos"/>
        <family val="2"/>
        <scheme val="none"/>
      </font>
      <numFmt numFmtId="164" formatCode="#,##0.00\ \€"/>
      <fill>
        <patternFill patternType="none">
          <fgColor indexed="64"/>
          <bgColor auto="1"/>
        </patternFill>
      </fill>
      <alignment vertical="center" textRotation="0" indent="0" justifyLastLine="0" shrinkToFit="0" readingOrder="0"/>
      <border>
        <left style="thin">
          <color rgb="FF7F7F7F"/>
        </left>
        <right style="thin">
          <color rgb="FF7F7F7F"/>
        </right>
      </border>
      <protection locked="0" hidden="0"/>
    </dxf>
    <dxf>
      <font>
        <b val="0"/>
        <i val="0"/>
        <strike val="0"/>
        <condense val="0"/>
        <extend val="0"/>
        <outline val="0"/>
        <shadow val="0"/>
        <u val="none"/>
        <vertAlign val="baseline"/>
        <sz val="11"/>
        <color rgb="FF0F172A"/>
        <name val="Aptos"/>
        <family val="2"/>
        <scheme val="none"/>
      </font>
      <numFmt numFmtId="164" formatCode="#,##0.00\ \€"/>
      <fill>
        <patternFill patternType="none">
          <fgColor indexed="64"/>
          <bgColor auto="1"/>
        </patternFill>
      </fill>
      <alignment vertical="center" textRotation="0" indent="0" justifyLastLine="0" shrinkToFit="0" readingOrder="0"/>
      <border>
        <right style="thin">
          <color rgb="FF7F7F7F"/>
        </right>
      </border>
      <protection locked="0" hidden="0"/>
    </dxf>
    <dxf>
      <font>
        <b val="0"/>
        <i val="0"/>
        <strike val="0"/>
        <condense val="0"/>
        <extend val="0"/>
        <outline val="0"/>
        <shadow val="0"/>
        <u val="none"/>
        <vertAlign val="baseline"/>
        <sz val="11"/>
        <color rgb="FF0F172A"/>
        <name val="Aptos"/>
        <family val="2"/>
        <scheme val="none"/>
      </font>
      <fill>
        <patternFill patternType="solid">
          <fgColor indexed="64"/>
          <bgColor theme="0" tint="-0.14999847407452621"/>
        </patternFill>
      </fill>
      <alignment vertical="center" textRotation="0" indent="0" justifyLastLine="0" shrinkToFit="0" readingOrder="0"/>
      <border>
        <right style="thin">
          <color rgb="FF7F7F7F"/>
        </right>
      </border>
      <protection locked="0" hidden="0"/>
    </dxf>
    <dxf>
      <font>
        <b val="0"/>
        <i val="0"/>
        <strike val="0"/>
        <condense val="0"/>
        <extend val="0"/>
        <outline val="0"/>
        <shadow val="0"/>
        <u val="none"/>
        <vertAlign val="baseline"/>
        <sz val="11"/>
        <color rgb="FF0F172A"/>
        <name val="Aptos"/>
        <family val="2"/>
        <scheme val="none"/>
      </font>
      <fill>
        <patternFill patternType="none">
          <fgColor indexed="64"/>
          <bgColor auto="1"/>
        </patternFill>
      </fill>
      <alignment vertical="center" textRotation="0" indent="0" justifyLastLine="0" shrinkToFit="0" readingOrder="0"/>
      <protection locked="0" hidden="0"/>
    </dxf>
    <dxf>
      <font>
        <b val="0"/>
        <i val="0"/>
        <strike val="0"/>
        <condense val="0"/>
        <extend val="0"/>
        <outline val="0"/>
        <shadow val="0"/>
        <u val="none"/>
        <vertAlign val="baseline"/>
        <sz val="11"/>
        <color rgb="FF0F172A"/>
        <name val="Aptos"/>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7F7F7F"/>
        </left>
        <right/>
        <top/>
        <bottom/>
      </border>
      <protection locked="0" hidden="0"/>
    </dxf>
    <dxf>
      <font>
        <b val="0"/>
        <i val="0"/>
        <strike val="0"/>
        <condense val="0"/>
        <extend val="0"/>
        <outline val="0"/>
        <shadow val="0"/>
        <u val="none"/>
        <vertAlign val="baseline"/>
        <sz val="11"/>
        <color rgb="FF0F172A"/>
        <name val="Aptos"/>
        <family val="2"/>
        <scheme val="none"/>
      </font>
      <numFmt numFmtId="30" formatCode="@"/>
      <fill>
        <patternFill patternType="none">
          <fgColor indexed="64"/>
          <bgColor auto="1"/>
        </patternFill>
      </fill>
      <alignment vertical="center" textRotation="0" indent="0" justifyLastLine="0" shrinkToFit="0" readingOrder="0"/>
      <protection locked="0" hidden="0"/>
    </dxf>
    <dxf>
      <font>
        <b val="0"/>
        <i val="0"/>
        <strike val="0"/>
        <condense val="0"/>
        <extend val="0"/>
        <outline val="0"/>
        <shadow val="0"/>
        <u val="none"/>
        <vertAlign val="baseline"/>
        <sz val="11"/>
        <color auto="1"/>
        <name val="Aptos"/>
        <family val="2"/>
        <scheme val="none"/>
      </font>
      <fill>
        <patternFill patternType="none">
          <fgColor indexed="64"/>
          <bgColor auto="1"/>
        </patternFill>
      </fill>
      <alignment vertical="center" textRotation="0" indent="0" justifyLastLine="0" shrinkToFit="0" readingOrder="0"/>
      <border>
        <right style="thin">
          <color rgb="FF7F7F7F"/>
        </right>
      </border>
      <protection locked="0" hidden="0"/>
    </dxf>
    <dxf>
      <border outline="0">
        <top style="thin">
          <color rgb="FFE9F1EF"/>
        </top>
      </border>
    </dxf>
    <dxf>
      <font>
        <b val="0"/>
        <i val="0"/>
        <strike val="0"/>
        <condense val="0"/>
        <extend val="0"/>
        <outline val="0"/>
        <shadow val="0"/>
        <u val="none"/>
        <vertAlign val="baseline"/>
        <sz val="11"/>
        <color rgb="FF0F172A"/>
        <name val="Aptos"/>
        <family val="2"/>
        <scheme val="none"/>
      </font>
      <alignment vertical="center" textRotation="0" indent="0" justifyLastLine="0" shrinkToFit="0" readingOrder="0"/>
      <protection locked="0" hidden="0"/>
    </dxf>
    <dxf>
      <border outline="0">
        <bottom style="thin">
          <color rgb="FFE9F1EF"/>
        </bottom>
      </border>
    </dxf>
    <dxf>
      <font>
        <b/>
        <i val="0"/>
        <strike val="0"/>
        <condense val="0"/>
        <extend val="0"/>
        <outline val="0"/>
        <shadow val="0"/>
        <u val="none"/>
        <vertAlign val="baseline"/>
        <sz val="11"/>
        <color theme="0"/>
        <name val="Aptos"/>
        <family val="2"/>
        <scheme val="none"/>
      </font>
      <fill>
        <patternFill patternType="solid">
          <fgColor indexed="64"/>
          <bgColor rgb="FF295A4D"/>
        </patternFill>
      </fill>
      <alignment horizontal="center" vertical="center" textRotation="0" wrapText="1" indent="0" justifyLastLine="0" shrinkToFit="0" readingOrder="0"/>
      <border diagonalUp="0" diagonalDown="0">
        <left style="thin">
          <color rgb="FFE9F1EF"/>
        </left>
        <right style="thin">
          <color rgb="FFE9F1EF"/>
        </right>
        <top/>
        <bottom/>
      </border>
      <protection locked="0" hidden="0"/>
    </dxf>
  </dxfs>
  <tableStyles count="0" defaultTableStyle="TableStyleMedium2" defaultPivotStyle="PivotStyleLight16"/>
  <colors>
    <mruColors>
      <color rgb="FFC1D7D2"/>
      <color rgb="FF295A4D"/>
      <color rgb="FFE9F1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238123</xdr:colOff>
      <xdr:row>2</xdr:row>
      <xdr:rowOff>127917</xdr:rowOff>
    </xdr:from>
    <xdr:to>
      <xdr:col>2</xdr:col>
      <xdr:colOff>477610</xdr:colOff>
      <xdr:row>6</xdr:row>
      <xdr:rowOff>76292</xdr:rowOff>
    </xdr:to>
    <xdr:pic>
      <xdr:nvPicPr>
        <xdr:cNvPr id="2" name="Picture 1">
          <a:extLst>
            <a:ext uri="{FF2B5EF4-FFF2-40B4-BE49-F238E27FC236}">
              <a16:creationId xmlns:a16="http://schemas.microsoft.com/office/drawing/2014/main" id="{698F1849-3BFF-42C0-A2D5-FD3605EA687D}"/>
            </a:ext>
          </a:extLst>
        </xdr:cNvPr>
        <xdr:cNvPicPr>
          <a:picLocks noChangeAspect="1"/>
        </xdr:cNvPicPr>
      </xdr:nvPicPr>
      <xdr:blipFill>
        <a:blip xmlns:r="http://schemas.openxmlformats.org/officeDocument/2006/relationships" r:embed="rId1"/>
        <a:stretch>
          <a:fillRect/>
        </a:stretch>
      </xdr:blipFill>
      <xdr:spPr>
        <a:xfrm>
          <a:off x="238123" y="508917"/>
          <a:ext cx="2058762" cy="11009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BB7FCA8-2C27-4AD8-B904-DED4CC466FBE}" name="DirectCost" displayName="DirectCost" ref="A24:N49" totalsRowShown="0" headerRowDxfId="84" dataDxfId="82" headerRowBorderDxfId="83" tableBorderDxfId="81">
  <autoFilter ref="A24:N49" xr:uid="{4BB7FCA8-2C27-4AD8-B904-DED4CC466FBE}"/>
  <tableColumns count="14">
    <tableColumn id="1" xr3:uid="{A208B32F-E4E3-444E-94C2-976B5CE9DDED}" name="Activity_x000a_(select from drop-down)" dataDxfId="80"/>
    <tableColumn id="3" xr3:uid="{7F7E5452-078A-4C1C-8858-DC2000AB7C2D}" name="Cost name " dataDxfId="79"/>
    <tableColumn id="2" xr3:uid="{493AB969-4B10-43F4-B56F-4EB4C4D95FF9}" name="Cost category_x000a_(select from drop-down)" dataDxfId="78"/>
    <tableColumn id="4" xr3:uid="{4D856A32-5EA1-4D69-9666-6CD47CBE0A76}" name="Responsible _x000a_(select from drop-down)" dataDxfId="77"/>
    <tableColumn id="5" xr3:uid="{401581E3-2293-4FE8-9BC2-6226905D6266}" name="Beneficiary type" dataDxfId="76"/>
    <tableColumn id="10" xr3:uid="{0BF7240E-C5F4-4D9C-BD15-D2F6C2F1FE31}" name="Unit cost (without VAT)" dataDxfId="75" dataCellStyle="Input"/>
    <tableColumn id="7" xr3:uid="{18F07E1D-D5C3-4D2F-BF7B-CDC3BDDDA2DA}" name=" Eligible VAT per unit" dataDxfId="74"/>
    <tableColumn id="8" xr3:uid="{366B3235-BCA6-4306-972A-55890B7E36BF}" name="Ineligible VAT per unit" dataDxfId="73" dataCellStyle="Input"/>
    <tableColumn id="11" xr3:uid="{8DB9AB83-DA11-4AF5-9508-BCE4A25BD057}" name="Quantity" dataDxfId="72"/>
    <tableColumn id="6" xr3:uid="{52E289A6-1A88-4CFE-BAA2-D29F4DDC6B05}" name="Cost amount (without VAT)" dataDxfId="71">
      <calculatedColumnFormula>DirectCost[[#This Row],[Unit cost (without VAT)]]*DirectCost[[#This Row],[Quantity]]</calculatedColumnFormula>
    </tableColumn>
    <tableColumn id="9" xr3:uid="{24715577-FBCA-46B5-830F-758F2586A3D0}" name="Total eligible cost incl. el. VAT" dataDxfId="70">
      <calculatedColumnFormula>(DirectCost[[#This Row],[Unit cost (without VAT)]]+DirectCost[[#This Row],[ Eligible VAT per unit]])*DirectCost[[#This Row],[Quantity]]</calculatedColumnFormula>
    </tableColumn>
    <tableColumn id="13" xr3:uid="{89BB7A96-933E-479C-A4CF-676C781FE2AF}" name="Grant amount" dataDxfId="69">
      <calculatedColumnFormula array="1">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calculatedColumnFormula>
    </tableColumn>
    <tableColumn id="14" xr3:uid="{2404345F-2F74-4817-BCED-122A347AF84E}" name="Own contribution" dataDxfId="68">
      <calculatedColumnFormula>IF(OR(DirectCost[[#This Row],[Grant amount]]="",ISERROR(DirectCost[[#This Row],[Grant amount]])),"",DirectCost[[#This Row],[Total eligible cost incl. el. VAT]]-DirectCost[[#This Row],[Grant amount]])</calculatedColumnFormula>
    </tableColumn>
    <tableColumn id="12" xr3:uid="{38475A17-05F2-4682-B987-D75F00C9F3D0}" name="Cost description" dataDxfId="67" dataCellStyle="Input"/>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29A3B2D-A7DE-471A-8227-64BCB8A0363C}" name="IndirectCost" displayName="IndirectCost" ref="A54:H57" totalsRowShown="0" headerRowDxfId="66" dataDxfId="64" headerRowBorderDxfId="65" tableBorderDxfId="63">
  <autoFilter ref="A54:H57" xr:uid="{629A3B2D-A7DE-471A-8227-64BCB8A0363C}"/>
  <tableColumns count="8">
    <tableColumn id="1" xr3:uid="{52417067-89B8-4B76-A755-85C43F5369E2}" name="Activity " dataDxfId="62"/>
    <tableColumn id="3" xr3:uid="{BFFCF874-4492-4AB8-BCE1-FE1A0636D493}" name="Cost name " dataDxfId="61"/>
    <tableColumn id="2" xr3:uid="{869D5DAE-8017-455E-B095-73719695412A}" name="Cost category" dataDxfId="60"/>
    <tableColumn id="4" xr3:uid="{18869890-D3B9-4690-B73D-D1E91A5CD1D1}" name="Responsible" dataDxfId="59"/>
    <tableColumn id="5" xr3:uid="{D141CD25-EF4A-40AB-9789-10F6640007F8}" name="Beneficiary type" dataDxfId="58">
      <calculatedColumnFormula>IF(D55="Applicant",IF($B$4="","",$B$4),IF(D55="Partner 1",IF($B$5="","",$B$5),IF(D55="Partner 2",IF($B$6="","",$B$6),"")))</calculatedColumnFormula>
    </tableColumn>
    <tableColumn id="9" xr3:uid="{9897D378-59EF-47F7-859A-37344F88E79B}" name="Total eligible cost incl. VAT" dataDxfId="57">
      <calculatedColumnFormula>(SUMIF(DirectCost[Responsible 
(select from drop-down)],IndirectCost[[#This Row],[Responsible]],DirectCost[Total eligible cost incl. el. VAT]))*0.2</calculatedColumnFormula>
    </tableColumn>
    <tableColumn id="13" xr3:uid="{4DBE1991-39C4-428C-B9F6-EF805C4A24CF}" name="Grant amount" dataDxfId="56">
      <calculatedColumnFormula array="1">IF(OR(IndirectCost[[#This Row],[Responsible]]="",AND(IndirectCost[[#This Row],[Responsible]]&lt;&gt;"Applicant",IndirectCost[[#This Row],[Responsible]]&lt;&gt;"Partner 1",IndirectCost[[#This Row],[Responsible]]&lt;&gt;"Partner 2")),"",IndirectCost[[#This Row],[Total eligible cost incl. VAT]]*_xlfn.IFS(IndirectCost[[#This Row],[Responsible]]="Applicant",$B$14,IndirectCost[[#This Row],[Responsible]]="Partner 1",$B$15,IndirectCost[[#This Row],[Responsible]]="Partner 2",$B$16))</calculatedColumnFormula>
    </tableColumn>
    <tableColumn id="14" xr3:uid="{A4F1903C-31ED-41CA-804B-304C3E3A0959}" name="Own contribution" dataDxfId="55">
      <calculatedColumnFormula>IF(OR(IndirectCost[[#This Row],[Grant amount]]="",ISERROR(IndirectCost[[#This Row],[Grant amount]])),"",IndirectCost[[#This Row],[Total eligible cost incl. VAT]]-IndirectCost[[#This Row],[Grant amount]])</calculatedColumnFormula>
    </tableColumn>
  </tableColumns>
  <tableStyleInfo name="TableStyleLight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A3173D6-E2DF-45F5-95E3-A55390386441}" name="IneligibleCost" displayName="IneligibleCost" ref="A62:H65" totalsRowShown="0" headerRowDxfId="54" dataDxfId="52" headerRowBorderDxfId="53" tableBorderDxfId="51">
  <autoFilter ref="A62:H65" xr:uid="{AA3173D6-E2DF-45F5-95E3-A55390386441}"/>
  <tableColumns count="8">
    <tableColumn id="1" xr3:uid="{7D39845D-2DE3-4E38-B655-082D9B6E0CF5}" name="Activity " dataDxfId="50"/>
    <tableColumn id="3" xr3:uid="{DC94344F-2E09-4E80-B15E-D02A0000E266}" name="Cost name " dataDxfId="49" dataCellStyle="Input"/>
    <tableColumn id="2" xr3:uid="{DB657500-4F8C-4490-93DE-05A4FD159DC8}" name="Cost category" dataDxfId="48"/>
    <tableColumn id="4" xr3:uid="{36827FB8-ED3E-40D8-B342-5E35DBBBB6B7}" name="Responsible" dataDxfId="47"/>
    <tableColumn id="5" xr3:uid="{C25AA26D-2A77-4803-AED5-FC6EAD196ADE}" name="Beneficiary type" dataDxfId="46">
      <calculatedColumnFormula>IF(D63="Applicant",IF($B$4="","",$B$4),IF(D63="Partner 1",IF($B$5="","",$B$5),IF(D63="Partner 2",IF($B$6="","",$B$6),"")))</calculatedColumnFormula>
    </tableColumn>
    <tableColumn id="9" xr3:uid="{91604F6C-9E79-4CD4-8505-D93AFD8658FB}" name="Total ineligible cost" dataDxfId="45" dataCellStyle="Input"/>
    <tableColumn id="13" xr3:uid="{DD855118-E689-4A96-88D4-AF1ADD7AB656}" name="Grant amount" dataDxfId="44"/>
    <tableColumn id="14" xr3:uid="{9BEFA1A6-4DE9-4945-919F-E87A35C5596D}" name="Own contribution" dataDxfId="43">
      <calculatedColumnFormula>IneligibleCost[[#This Row],[Total ineligible cost]]-IneligibleCost[[#This Row],[Grant amount]]</calculatedColumnFormula>
    </tableColumn>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2A0750-9768-4F57-8067-F33B6DF692B9}" name="SummaryBudget" displayName="SummaryBudget" ref="A8:H12" totalsRowCount="1" headerRowDxfId="42" dataDxfId="41" tableBorderDxfId="40">
  <autoFilter ref="A8:H11" xr:uid="{242A0750-9768-4F57-8067-F33B6DF692B9}"/>
  <tableColumns count="8">
    <tableColumn id="1" xr3:uid="{FE2CFFFA-77CA-44B4-9668-0E59EADD19C5}" name="Beneficiary" dataDxfId="39" totalsRowDxfId="38"/>
    <tableColumn id="3" xr3:uid="{F5E9892F-0F7E-457A-819A-0B23C08009F9}" name="Type" totalsRowLabel="TOTAL" dataDxfId="37" totalsRowDxfId="36">
      <calculatedColumnFormula>'Consortium and budget structure'!B4</calculatedColumnFormula>
    </tableColumn>
    <tableColumn id="5" xr3:uid="{34D53CFE-FD53-473B-ACD4-CC9AD4E1F204}" name="Eligible costs" totalsRowFunction="sum" dataDxfId="35" totalsRowDxfId="34">
      <calculatedColumnFormula>SUMIF(DirectCost[Responsible 
(select from drop-down)],SummaryBudget[[#This Row],[Beneficiary]],DirectCost[Total eligible cost incl. el. VAT])+'Consortium and budget structure'!F55</calculatedColumnFormula>
    </tableColumn>
    <tableColumn id="6" xr3:uid="{856DAB87-226A-4C6D-A0E1-57ADDA9F3F08}" name="Budget share of eligible costs" totalsRowFunction="sum" dataDxfId="33" totalsRowDxfId="32">
      <calculatedColumnFormula>SummaryBudget[[#This Row],[Eligible costs]]/SUM(SummaryBudget[Eligible costs])</calculatedColumnFormula>
    </tableColumn>
    <tableColumn id="7" xr3:uid="{0C415AA7-C54D-488E-821D-5A850A307888}" name="Grant amount" totalsRowFunction="sum" dataDxfId="31" totalsRowDxfId="30">
      <calculatedColumnFormula>SUMIF(DirectCost[Responsible 
(select from drop-down)],SummaryBudget[[#This Row],[Beneficiary]],DirectCost[Grant amount])+'Consortium and budget structure'!G55</calculatedColumnFormula>
    </tableColumn>
    <tableColumn id="8" xr3:uid="{BD008EF1-E24F-4D37-80B2-C4FDE09D1CD7}" name="Own contribution (eligible costs)" totalsRowFunction="sum" dataDxfId="29" totalsRowDxfId="28">
      <calculatedColumnFormula>SUMIF(DirectCost[Responsible 
(select from drop-down)],SummaryBudget[[#This Row],[Beneficiary]],DirectCost[Own contribution])+'Consortium and budget structure'!H55</calculatedColumnFormula>
    </tableColumn>
    <tableColumn id="2" xr3:uid="{156AF826-BAD5-459C-88AF-82F1D8E8C7F7}" name="Own contribution (ineligible costs)" totalsRowFunction="sum" dataDxfId="27" totalsRowDxfId="26">
      <calculatedColumnFormula>'Consortium and budget structure'!F63</calculatedColumnFormula>
    </tableColumn>
    <tableColumn id="4" xr3:uid="{D628AE5B-65F4-410D-AB0F-6A1C7DA5BB3B}" name="Total project costs" totalsRowFunction="sum" dataDxfId="25" totalsRowDxfId="24">
      <calculatedColumnFormula>SummaryBudget[[#This Row],[Grant amount]]+SummaryBudget[[#This Row],[Own contribution (eligible costs)]]+SummaryBudget[[#This Row],[Own contribution (ineligible costs)]]</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CalmBlue">
  <a:themeElements>
    <a:clrScheme name="CalmBlue">
      <a:dk1>
        <a:srgbClr val="0F172A"/>
      </a:dk1>
      <a:lt1>
        <a:srgbClr val="FFFFFF"/>
      </a:lt1>
      <a:dk2>
        <a:srgbClr val="0E2841"/>
      </a:dk2>
      <a:lt2>
        <a:srgbClr val="F1F5F9"/>
      </a:lt2>
      <a:accent1>
        <a:srgbClr val="2563EB"/>
      </a:accent1>
      <a:accent2>
        <a:srgbClr val="0EA5E9"/>
      </a:accent2>
      <a:accent3>
        <a:srgbClr val="16A34A"/>
      </a:accent3>
      <a:accent4>
        <a:srgbClr val="F59E0B"/>
      </a:accent4>
      <a:accent5>
        <a:srgbClr val="DC2626"/>
      </a:accent5>
      <a:accent6>
        <a:srgbClr val="64748B"/>
      </a:accent6>
      <a:hlink>
        <a:srgbClr val="2563EB"/>
      </a:hlink>
      <a:folHlink>
        <a:srgbClr val="7C3AED"/>
      </a:folHlink>
    </a:clrScheme>
    <a:fontScheme name="Office">
      <a:majorFont>
        <a:latin typeface="Calibri"/>
        <a:ea typeface="Calibri"/>
        <a:cs typeface="Calibri"/>
      </a:majorFont>
      <a:minorFont>
        <a:latin typeface="Calibri"/>
        <a:ea typeface="Calibri"/>
        <a:cs typeface="Calibri"/>
      </a:minorFont>
    </a:fontScheme>
    <a:fmtScheme name="CalmBlue">
      <a:fillStyleLst>
        <a:solidFill>
          <a:schemeClr val="phClr"/>
        </a:solidFill>
        <a:solidFill>
          <a:schemeClr val="dk1"/>
        </a:solidFill>
        <a:solidFill>
          <a:schemeClr val="accent1"/>
        </a:solidFill>
      </a:fillStyleLst>
      <a:lnStyleLst>
        <a:ln w="12700">
          <a:solidFill>
            <a:schemeClr val="phClr"/>
          </a:solidFill>
          <a:prstDash val="solid"/>
        </a:ln>
        <a:ln w="19050">
          <a:solidFill>
            <a:schemeClr val="phClr"/>
          </a:solidFill>
          <a:prstDash val="solid"/>
        </a:ln>
        <a:ln w="25400">
          <a:solidFill>
            <a:schemeClr val="phClr"/>
          </a:solidFill>
          <a:prstDash val="solid"/>
        </a:ln>
      </a:lnStyleLst>
      <a:effectStyleLst>
        <a:effectStyle>
          <a:effectLst/>
        </a:effectStyle>
        <a:effectStyle>
          <a:effectLst/>
        </a:effectStyle>
        <a:effectStyle>
          <a:effectLst>
            <a:outerShdw blurRad="57150" dist="19050" dir="540000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207"/>
  <sheetViews>
    <sheetView showGridLines="0" tabSelected="1" zoomScaleNormal="100" workbookViewId="0">
      <selection activeCell="B17" sqref="B17:J17"/>
    </sheetView>
  </sheetViews>
  <sheetFormatPr defaultColWidth="9" defaultRowHeight="15"/>
  <cols>
    <col min="1" max="1" width="3.375" style="4" customWidth="1"/>
    <col min="2" max="2" width="20.5" style="12" customWidth="1"/>
    <col min="3" max="3" width="37.125" style="4" customWidth="1"/>
    <col min="4" max="4" width="8" style="4" customWidth="1"/>
    <col min="5" max="16384" width="9" style="4"/>
  </cols>
  <sheetData>
    <row r="1" spans="1:29" s="6" customFormat="1"/>
    <row r="2" spans="1:29" s="6" customFormat="1"/>
    <row r="3" spans="1:29" s="6" customFormat="1" ht="31.15" customHeight="1">
      <c r="E3" s="7" t="s">
        <v>19</v>
      </c>
      <c r="G3" s="1"/>
    </row>
    <row r="4" spans="1:29" s="6" customFormat="1" ht="20.25">
      <c r="E4" s="7" t="s">
        <v>104</v>
      </c>
    </row>
    <row r="5" spans="1:29" s="6" customFormat="1" ht="20.25">
      <c r="E5" s="7"/>
      <c r="G5" s="2"/>
    </row>
    <row r="6" spans="1:29" s="6" customFormat="1" ht="19.5" customHeight="1">
      <c r="E6" s="7" t="s">
        <v>20</v>
      </c>
      <c r="G6" s="1"/>
    </row>
    <row r="7" spans="1:29" s="6" customFormat="1">
      <c r="F7" s="1"/>
      <c r="G7" s="1"/>
    </row>
    <row r="8" spans="1:29" s="6" customFormat="1"/>
    <row r="9" spans="1:29" s="6" customFormat="1"/>
    <row r="10" spans="1:29" s="6" customFormat="1" ht="18.75">
      <c r="A10" s="89"/>
      <c r="B10" s="89"/>
      <c r="C10" s="119" t="s">
        <v>105</v>
      </c>
      <c r="D10" s="119"/>
      <c r="E10" s="119"/>
      <c r="F10" s="119"/>
      <c r="G10" s="119"/>
      <c r="H10" s="119"/>
      <c r="I10" s="119"/>
      <c r="J10" s="119"/>
    </row>
    <row r="11" spans="1:29" s="6" customFormat="1" ht="45" customHeight="1">
      <c r="A11" s="127" t="s">
        <v>21</v>
      </c>
      <c r="B11" s="127"/>
      <c r="C11" s="125"/>
      <c r="D11" s="125"/>
      <c r="E11" s="125"/>
      <c r="F11" s="125"/>
      <c r="G11" s="125"/>
      <c r="H11" s="125"/>
      <c r="I11" s="125"/>
      <c r="J11" s="125"/>
      <c r="K11" s="8"/>
      <c r="L11" s="9"/>
      <c r="M11" s="9"/>
    </row>
    <row r="12" spans="1:29" s="6" customFormat="1" ht="36" customHeight="1">
      <c r="A12" s="128" t="s">
        <v>22</v>
      </c>
      <c r="B12" s="128"/>
      <c r="C12" s="126"/>
      <c r="D12" s="126"/>
      <c r="E12" s="126"/>
      <c r="F12" s="126"/>
      <c r="G12" s="126"/>
      <c r="H12" s="126"/>
      <c r="I12" s="126"/>
      <c r="J12" s="126"/>
      <c r="K12" s="10"/>
      <c r="L12" s="11"/>
      <c r="M12" s="11"/>
    </row>
    <row r="13" spans="1:29">
      <c r="A13" s="12"/>
      <c r="B13" s="3"/>
      <c r="C13" s="3"/>
      <c r="D13" s="3"/>
      <c r="E13" s="3"/>
      <c r="F13" s="3"/>
      <c r="G13" s="3"/>
      <c r="H13" s="3"/>
      <c r="I13" s="3"/>
      <c r="J13" s="3"/>
      <c r="K13" s="3"/>
      <c r="L13" s="3"/>
      <c r="M13" s="3"/>
      <c r="N13" s="3"/>
      <c r="O13" s="3"/>
      <c r="P13" s="3"/>
      <c r="Q13" s="3"/>
      <c r="R13" s="3"/>
      <c r="S13" s="3"/>
      <c r="T13" s="3"/>
      <c r="U13" s="3"/>
      <c r="V13" s="3"/>
      <c r="W13" s="3"/>
      <c r="X13" s="3"/>
      <c r="Y13" s="3"/>
      <c r="Z13" s="3"/>
      <c r="AA13" s="3"/>
    </row>
    <row r="14" spans="1:29">
      <c r="A14" s="14"/>
      <c r="B14" s="15"/>
      <c r="C14" s="16"/>
      <c r="D14" s="16"/>
      <c r="E14" s="16"/>
      <c r="F14" s="16"/>
      <c r="G14" s="16"/>
      <c r="H14" s="16"/>
      <c r="I14" s="16"/>
      <c r="J14" s="16"/>
      <c r="K14" s="17"/>
      <c r="L14" s="17"/>
      <c r="M14" s="17"/>
      <c r="N14" s="17"/>
      <c r="O14" s="17"/>
      <c r="P14" s="3"/>
      <c r="Q14" s="3"/>
      <c r="R14" s="3"/>
      <c r="S14" s="3"/>
      <c r="T14" s="3"/>
      <c r="U14" s="3"/>
      <c r="V14" s="3"/>
      <c r="W14" s="3"/>
      <c r="X14" s="3"/>
      <c r="Y14" s="3"/>
      <c r="Z14" s="3"/>
      <c r="AA14" s="3"/>
    </row>
    <row r="15" spans="1:29">
      <c r="A15" s="5"/>
      <c r="B15" s="121" t="s">
        <v>0</v>
      </c>
      <c r="C15" s="121"/>
      <c r="D15" s="121"/>
      <c r="E15" s="121"/>
      <c r="F15" s="121"/>
      <c r="G15" s="121"/>
      <c r="H15" s="121"/>
      <c r="I15" s="121"/>
      <c r="J15" s="121"/>
      <c r="K15" s="17"/>
      <c r="L15" s="17"/>
      <c r="M15" s="17"/>
      <c r="N15" s="17"/>
      <c r="O15" s="17"/>
      <c r="P15" s="17"/>
      <c r="Q15" s="17"/>
      <c r="R15" s="17"/>
      <c r="S15" s="17"/>
      <c r="T15" s="17"/>
      <c r="U15" s="17"/>
      <c r="V15" s="17"/>
      <c r="W15" s="17"/>
      <c r="X15" s="17"/>
      <c r="Y15" s="17"/>
      <c r="Z15" s="17"/>
      <c r="AA15" s="17"/>
      <c r="AB15" s="6"/>
      <c r="AC15" s="6"/>
    </row>
    <row r="16" spans="1:29" ht="138.75" customHeight="1">
      <c r="A16" s="13">
        <v>1</v>
      </c>
      <c r="B16" s="122" t="s">
        <v>116</v>
      </c>
      <c r="C16" s="123"/>
      <c r="D16" s="123"/>
      <c r="E16" s="123"/>
      <c r="F16" s="123"/>
      <c r="G16" s="123"/>
      <c r="H16" s="123"/>
      <c r="I16" s="123"/>
      <c r="J16" s="123"/>
      <c r="K16" s="17"/>
      <c r="L16" s="17"/>
      <c r="M16" s="17"/>
      <c r="N16" s="17"/>
      <c r="O16" s="17"/>
      <c r="P16" s="17"/>
      <c r="Q16" s="17"/>
      <c r="R16" s="17"/>
      <c r="S16" s="17"/>
      <c r="T16" s="17"/>
      <c r="U16" s="17"/>
      <c r="V16" s="17"/>
      <c r="W16" s="17"/>
      <c r="X16" s="17"/>
      <c r="Y16" s="17"/>
      <c r="Z16" s="17"/>
      <c r="AA16" s="17"/>
      <c r="AB16" s="6"/>
      <c r="AC16" s="6"/>
    </row>
    <row r="17" spans="1:29" ht="81" customHeight="1">
      <c r="A17" s="13">
        <v>2</v>
      </c>
      <c r="B17" s="122" t="s">
        <v>80</v>
      </c>
      <c r="C17" s="124"/>
      <c r="D17" s="124"/>
      <c r="E17" s="124"/>
      <c r="F17" s="124"/>
      <c r="G17" s="124"/>
      <c r="H17" s="124"/>
      <c r="I17" s="124"/>
      <c r="J17" s="124"/>
      <c r="K17" s="17"/>
      <c r="L17" s="17"/>
      <c r="M17" s="17"/>
      <c r="N17" s="17"/>
      <c r="O17" s="17"/>
      <c r="P17" s="17"/>
      <c r="Q17" s="17"/>
      <c r="R17" s="17"/>
      <c r="S17" s="17"/>
      <c r="T17" s="17"/>
      <c r="U17" s="17"/>
      <c r="V17" s="17"/>
      <c r="W17" s="17"/>
      <c r="X17" s="17"/>
      <c r="Y17" s="17"/>
      <c r="Z17" s="17"/>
      <c r="AA17" s="17"/>
      <c r="AB17" s="6"/>
      <c r="AC17" s="6"/>
    </row>
    <row r="18" spans="1:29">
      <c r="A18" s="13"/>
      <c r="B18" s="120"/>
      <c r="C18" s="120"/>
      <c r="D18" s="120"/>
      <c r="E18" s="120"/>
      <c r="F18" s="120"/>
      <c r="G18" s="120"/>
      <c r="H18" s="120"/>
      <c r="I18" s="120"/>
      <c r="J18" s="120"/>
      <c r="K18" s="17"/>
      <c r="L18" s="17"/>
      <c r="M18" s="17"/>
      <c r="N18" s="17"/>
      <c r="O18" s="17"/>
      <c r="P18" s="17"/>
      <c r="Q18" s="17"/>
      <c r="R18" s="17"/>
      <c r="S18" s="17"/>
      <c r="T18" s="17"/>
      <c r="U18" s="17"/>
      <c r="V18" s="17"/>
      <c r="W18" s="17"/>
      <c r="X18" s="17"/>
      <c r="Y18" s="17"/>
      <c r="Z18" s="17"/>
      <c r="AA18" s="17"/>
      <c r="AB18" s="6"/>
      <c r="AC18" s="6"/>
    </row>
    <row r="19" spans="1:29">
      <c r="A19" s="5"/>
      <c r="B19" s="121" t="s">
        <v>17</v>
      </c>
      <c r="C19" s="121"/>
      <c r="D19" s="121"/>
      <c r="E19" s="121"/>
      <c r="F19" s="121"/>
      <c r="G19" s="121"/>
      <c r="H19" s="121"/>
      <c r="I19" s="121"/>
      <c r="J19" s="121"/>
      <c r="K19" s="17"/>
      <c r="L19" s="17"/>
      <c r="M19" s="17"/>
      <c r="N19" s="17"/>
      <c r="O19" s="17"/>
      <c r="P19" s="17"/>
      <c r="Q19" s="17"/>
      <c r="R19" s="17"/>
      <c r="S19" s="17"/>
      <c r="T19" s="17"/>
      <c r="U19" s="17"/>
      <c r="V19" s="17"/>
      <c r="W19" s="17"/>
      <c r="X19" s="17"/>
      <c r="Y19" s="17"/>
      <c r="Z19" s="17"/>
      <c r="AA19" s="17"/>
      <c r="AB19" s="6"/>
      <c r="AC19" s="6"/>
    </row>
    <row r="20" spans="1:29" ht="19.5" customHeight="1">
      <c r="A20" s="13">
        <v>1</v>
      </c>
      <c r="B20" s="115" t="s">
        <v>82</v>
      </c>
      <c r="C20" s="115"/>
      <c r="D20" s="115"/>
      <c r="E20" s="115"/>
      <c r="F20" s="115"/>
      <c r="G20" s="115"/>
      <c r="H20" s="115"/>
      <c r="I20" s="115"/>
      <c r="J20" s="115"/>
      <c r="K20" s="17"/>
      <c r="L20" s="17"/>
      <c r="M20" s="17"/>
      <c r="N20" s="17"/>
      <c r="O20" s="17"/>
      <c r="P20" s="17"/>
      <c r="Q20" s="17"/>
      <c r="R20" s="17"/>
      <c r="S20" s="17"/>
      <c r="T20" s="17"/>
      <c r="U20" s="17"/>
      <c r="V20" s="17"/>
      <c r="W20" s="17"/>
      <c r="X20" s="17"/>
      <c r="Y20" s="17"/>
      <c r="Z20" s="17"/>
      <c r="AA20" s="17"/>
      <c r="AB20" s="6"/>
      <c r="AC20" s="6"/>
    </row>
    <row r="21" spans="1:29" ht="17.25" customHeight="1">
      <c r="A21" s="13">
        <v>2</v>
      </c>
      <c r="B21" s="115" t="s">
        <v>16</v>
      </c>
      <c r="C21" s="115"/>
      <c r="D21" s="115"/>
      <c r="E21" s="115"/>
      <c r="F21" s="115"/>
      <c r="G21" s="115"/>
      <c r="H21" s="115"/>
      <c r="I21" s="115"/>
      <c r="J21" s="115"/>
      <c r="K21" s="17"/>
      <c r="L21" s="17"/>
      <c r="M21" s="17"/>
      <c r="N21" s="17"/>
      <c r="O21" s="17"/>
      <c r="P21" s="17"/>
      <c r="Q21" s="17"/>
      <c r="R21" s="17"/>
      <c r="S21" s="17"/>
      <c r="T21" s="17"/>
      <c r="U21" s="17"/>
      <c r="V21" s="17"/>
      <c r="W21" s="17"/>
      <c r="X21" s="17"/>
      <c r="Y21" s="17"/>
      <c r="Z21" s="17"/>
      <c r="AA21" s="17"/>
      <c r="AB21" s="6"/>
      <c r="AC21" s="6"/>
    </row>
    <row r="22" spans="1:29">
      <c r="A22" s="13">
        <v>3</v>
      </c>
      <c r="B22" s="118" t="s">
        <v>1</v>
      </c>
      <c r="C22" s="118"/>
      <c r="D22" s="118"/>
      <c r="E22" s="118"/>
      <c r="F22" s="118"/>
      <c r="G22" s="118"/>
      <c r="H22" s="118"/>
      <c r="I22" s="118"/>
      <c r="J22" s="118"/>
      <c r="K22" s="17"/>
      <c r="L22" s="17"/>
      <c r="M22" s="17"/>
      <c r="N22" s="17"/>
      <c r="O22" s="17"/>
      <c r="P22" s="17"/>
      <c r="Q22" s="17"/>
      <c r="R22" s="17"/>
      <c r="S22" s="17"/>
      <c r="T22" s="17"/>
      <c r="U22" s="17"/>
      <c r="V22" s="17"/>
      <c r="W22" s="17"/>
      <c r="X22" s="17"/>
      <c r="Y22" s="17"/>
      <c r="Z22" s="17"/>
      <c r="AA22" s="17"/>
      <c r="AB22" s="6"/>
      <c r="AC22" s="6"/>
    </row>
    <row r="23" spans="1:29" ht="17.25" customHeight="1">
      <c r="A23" s="13">
        <v>4</v>
      </c>
      <c r="B23" s="115" t="s">
        <v>18</v>
      </c>
      <c r="C23" s="115"/>
      <c r="D23" s="115"/>
      <c r="E23" s="115"/>
      <c r="F23" s="115"/>
      <c r="G23" s="115"/>
      <c r="H23" s="115"/>
      <c r="I23" s="115"/>
      <c r="J23" s="115"/>
      <c r="K23" s="17"/>
      <c r="L23" s="17"/>
      <c r="M23" s="17"/>
      <c r="N23" s="17"/>
      <c r="O23" s="17"/>
      <c r="P23" s="17"/>
      <c r="Q23" s="17"/>
      <c r="R23" s="17"/>
      <c r="S23" s="17"/>
      <c r="T23" s="17"/>
      <c r="U23" s="17"/>
      <c r="V23" s="17"/>
      <c r="W23" s="17"/>
      <c r="X23" s="17"/>
      <c r="Y23" s="17"/>
      <c r="Z23" s="17"/>
      <c r="AA23" s="17"/>
      <c r="AB23" s="6"/>
      <c r="AC23" s="6"/>
    </row>
    <row r="24" spans="1:29" ht="17.25" customHeight="1">
      <c r="A24" s="13">
        <v>5</v>
      </c>
      <c r="B24" s="117" t="s">
        <v>106</v>
      </c>
      <c r="C24" s="117"/>
      <c r="D24" s="117"/>
      <c r="E24" s="117"/>
      <c r="F24" s="117"/>
      <c r="G24" s="117"/>
      <c r="H24" s="117"/>
      <c r="I24" s="117"/>
      <c r="J24" s="117"/>
      <c r="K24" s="17"/>
      <c r="L24" s="17"/>
      <c r="M24" s="17"/>
      <c r="N24" s="17"/>
      <c r="O24" s="17"/>
      <c r="P24" s="17"/>
      <c r="Q24" s="17"/>
      <c r="R24" s="17"/>
      <c r="S24" s="17"/>
      <c r="T24" s="17"/>
      <c r="U24" s="17"/>
      <c r="V24" s="17"/>
      <c r="W24" s="17"/>
      <c r="X24" s="17"/>
      <c r="Y24" s="17"/>
      <c r="Z24" s="17"/>
      <c r="AA24" s="17"/>
      <c r="AB24" s="6"/>
      <c r="AC24" s="6"/>
    </row>
    <row r="25" spans="1:29" ht="17.25" customHeight="1">
      <c r="A25" s="13">
        <v>6</v>
      </c>
      <c r="B25" s="117" t="s">
        <v>107</v>
      </c>
      <c r="C25" s="117"/>
      <c r="D25" s="117"/>
      <c r="E25" s="117"/>
      <c r="F25" s="117"/>
      <c r="G25" s="117"/>
      <c r="H25" s="117"/>
      <c r="I25" s="117"/>
      <c r="J25" s="117"/>
      <c r="K25" s="17"/>
      <c r="L25" s="17"/>
      <c r="M25" s="17"/>
      <c r="N25" s="17"/>
      <c r="O25" s="17"/>
      <c r="P25" s="17"/>
      <c r="Q25" s="17"/>
      <c r="R25" s="17"/>
      <c r="S25" s="17"/>
      <c r="T25" s="17"/>
      <c r="U25" s="17"/>
      <c r="V25" s="17"/>
      <c r="W25" s="17"/>
      <c r="X25" s="17"/>
      <c r="Y25" s="17"/>
      <c r="Z25" s="17"/>
      <c r="AA25" s="17"/>
      <c r="AB25" s="6"/>
      <c r="AC25" s="6"/>
    </row>
    <row r="26" spans="1:29" ht="30.95" customHeight="1">
      <c r="A26" s="13">
        <v>7</v>
      </c>
      <c r="B26" s="115" t="s">
        <v>70</v>
      </c>
      <c r="C26" s="115"/>
      <c r="D26" s="115"/>
      <c r="E26" s="115"/>
      <c r="F26" s="115"/>
      <c r="G26" s="115"/>
      <c r="H26" s="115"/>
      <c r="I26" s="115"/>
      <c r="J26" s="115"/>
      <c r="K26" s="17"/>
      <c r="L26" s="17"/>
      <c r="M26" s="17"/>
      <c r="N26" s="17"/>
      <c r="O26" s="17"/>
      <c r="P26" s="17"/>
      <c r="Q26" s="17"/>
      <c r="R26" s="17"/>
      <c r="S26" s="17"/>
      <c r="T26" s="17"/>
      <c r="U26" s="17"/>
      <c r="V26" s="17"/>
      <c r="W26" s="17"/>
      <c r="X26" s="17"/>
      <c r="Y26" s="17"/>
      <c r="Z26" s="17"/>
      <c r="AA26" s="17"/>
      <c r="AB26" s="6"/>
      <c r="AC26" s="6"/>
    </row>
    <row r="27" spans="1:29" ht="18.75" customHeight="1">
      <c r="A27" s="13">
        <v>8</v>
      </c>
      <c r="B27" s="116" t="s">
        <v>2</v>
      </c>
      <c r="C27" s="116"/>
      <c r="D27" s="116"/>
      <c r="E27" s="116"/>
      <c r="F27" s="116"/>
      <c r="G27" s="116"/>
      <c r="H27" s="116"/>
      <c r="I27" s="116"/>
      <c r="J27" s="116"/>
      <c r="K27" s="17"/>
      <c r="L27" s="17"/>
      <c r="M27" s="17"/>
      <c r="N27" s="17"/>
      <c r="O27" s="17"/>
      <c r="P27" s="17"/>
      <c r="Q27" s="17"/>
      <c r="R27" s="17"/>
      <c r="S27" s="17"/>
      <c r="T27" s="17"/>
      <c r="U27" s="17"/>
      <c r="V27" s="17"/>
      <c r="W27" s="17"/>
      <c r="X27" s="17"/>
      <c r="Y27" s="17"/>
      <c r="Z27" s="17"/>
      <c r="AA27" s="17"/>
      <c r="AB27" s="6"/>
      <c r="AC27" s="6"/>
    </row>
    <row r="28" spans="1:29">
      <c r="A28" s="14"/>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6"/>
      <c r="AC28" s="6"/>
    </row>
    <row r="29" spans="1:29">
      <c r="A29" s="14"/>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6"/>
      <c r="AC29" s="6"/>
    </row>
    <row r="30" spans="1:29">
      <c r="A30" s="14"/>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6"/>
      <c r="AC30" s="6"/>
    </row>
    <row r="31" spans="1:29">
      <c r="A31" s="14"/>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6"/>
      <c r="AC31" s="6"/>
    </row>
    <row r="32" spans="1:29">
      <c r="A32" s="14"/>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6"/>
      <c r="AC32" s="6"/>
    </row>
    <row r="33" spans="1:29">
      <c r="A33" s="14"/>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6"/>
      <c r="AC33" s="6"/>
    </row>
    <row r="34" spans="1:29">
      <c r="A34" s="14"/>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6"/>
      <c r="AC34" s="6"/>
    </row>
    <row r="35" spans="1:29">
      <c r="A35" s="14"/>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6"/>
      <c r="AC35" s="6"/>
    </row>
    <row r="36" spans="1:29">
      <c r="A36" s="14"/>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6"/>
      <c r="AC36" s="6"/>
    </row>
    <row r="37" spans="1:29">
      <c r="A37" s="14"/>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6"/>
      <c r="AC37" s="6"/>
    </row>
    <row r="38" spans="1:29">
      <c r="A38" s="14"/>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6"/>
      <c r="AC38" s="6"/>
    </row>
    <row r="39" spans="1:29">
      <c r="A39" s="14"/>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6"/>
      <c r="AC39" s="6"/>
    </row>
    <row r="40" spans="1:29">
      <c r="A40" s="12"/>
      <c r="B40" s="3"/>
      <c r="C40" s="3"/>
      <c r="D40" s="3"/>
      <c r="E40" s="3"/>
      <c r="F40" s="3"/>
      <c r="G40" s="3"/>
      <c r="H40" s="3"/>
      <c r="I40" s="3"/>
      <c r="J40" s="3"/>
      <c r="K40" s="17"/>
      <c r="L40" s="17"/>
      <c r="M40" s="17"/>
      <c r="N40" s="17"/>
      <c r="O40" s="17"/>
      <c r="P40" s="17"/>
      <c r="Q40" s="17"/>
      <c r="R40" s="17"/>
      <c r="S40" s="17"/>
      <c r="T40" s="17"/>
      <c r="U40" s="17"/>
      <c r="V40" s="17"/>
      <c r="W40" s="17"/>
      <c r="X40" s="17"/>
      <c r="Y40" s="17"/>
      <c r="Z40" s="17"/>
      <c r="AA40" s="17"/>
      <c r="AB40" s="6"/>
      <c r="AC40" s="6"/>
    </row>
    <row r="41" spans="1:29">
      <c r="A41" s="12"/>
      <c r="B41" s="3"/>
      <c r="C41" s="3"/>
      <c r="D41" s="3"/>
      <c r="E41" s="3"/>
      <c r="F41" s="3"/>
      <c r="G41" s="3"/>
      <c r="H41" s="3"/>
      <c r="I41" s="3"/>
      <c r="J41" s="3"/>
      <c r="K41" s="17"/>
      <c r="L41" s="17"/>
      <c r="M41" s="17"/>
      <c r="N41" s="17"/>
      <c r="O41" s="17"/>
      <c r="P41" s="17"/>
      <c r="Q41" s="17"/>
      <c r="R41" s="17"/>
      <c r="S41" s="17"/>
      <c r="T41" s="17"/>
      <c r="U41" s="17"/>
      <c r="V41" s="17"/>
      <c r="W41" s="17"/>
      <c r="X41" s="17"/>
      <c r="Y41" s="17"/>
      <c r="Z41" s="17"/>
      <c r="AA41" s="17"/>
      <c r="AB41" s="6"/>
      <c r="AC41" s="6"/>
    </row>
    <row r="42" spans="1:29">
      <c r="A42" s="12"/>
      <c r="B42" s="3"/>
      <c r="C42" s="3"/>
      <c r="D42" s="3"/>
      <c r="E42" s="3"/>
      <c r="F42" s="3"/>
      <c r="G42" s="3"/>
      <c r="H42" s="3"/>
      <c r="I42" s="3"/>
      <c r="J42" s="3"/>
      <c r="K42" s="17"/>
      <c r="L42" s="17"/>
      <c r="M42" s="17"/>
      <c r="N42" s="17"/>
      <c r="O42" s="17"/>
      <c r="P42" s="17"/>
      <c r="Q42" s="17"/>
      <c r="R42" s="17"/>
      <c r="S42" s="17"/>
      <c r="T42" s="17"/>
      <c r="U42" s="17"/>
      <c r="V42" s="17"/>
      <c r="W42" s="17"/>
      <c r="X42" s="17"/>
      <c r="Y42" s="17"/>
      <c r="Z42" s="17"/>
      <c r="AA42" s="17"/>
      <c r="AB42" s="6"/>
      <c r="AC42" s="6"/>
    </row>
    <row r="43" spans="1:29">
      <c r="A43" s="12"/>
      <c r="B43" s="3"/>
      <c r="C43" s="3"/>
      <c r="D43" s="3"/>
      <c r="E43" s="3"/>
      <c r="F43" s="3"/>
      <c r="G43" s="3"/>
      <c r="H43" s="3"/>
      <c r="I43" s="3"/>
      <c r="J43" s="3"/>
      <c r="K43" s="17"/>
      <c r="L43" s="17"/>
      <c r="M43" s="17"/>
      <c r="N43" s="17"/>
      <c r="O43" s="17"/>
      <c r="P43" s="17"/>
      <c r="Q43" s="17"/>
      <c r="R43" s="17"/>
      <c r="S43" s="17"/>
      <c r="T43" s="17"/>
      <c r="U43" s="17"/>
      <c r="V43" s="17"/>
      <c r="W43" s="17"/>
      <c r="X43" s="17"/>
      <c r="Y43" s="17"/>
      <c r="Z43" s="17"/>
      <c r="AA43" s="17"/>
      <c r="AB43" s="6"/>
      <c r="AC43" s="6"/>
    </row>
    <row r="44" spans="1:29">
      <c r="A44" s="12"/>
      <c r="B44" s="3"/>
      <c r="C44" s="3"/>
      <c r="D44" s="3"/>
      <c r="E44" s="3"/>
      <c r="F44" s="3"/>
      <c r="G44" s="3"/>
      <c r="H44" s="3"/>
      <c r="I44" s="3"/>
      <c r="J44" s="3"/>
      <c r="K44" s="17"/>
      <c r="L44" s="17"/>
      <c r="M44" s="17"/>
      <c r="N44" s="17"/>
      <c r="O44" s="17"/>
      <c r="P44" s="17"/>
      <c r="Q44" s="17"/>
      <c r="R44" s="17"/>
      <c r="S44" s="17"/>
      <c r="T44" s="17"/>
      <c r="U44" s="17"/>
      <c r="V44" s="17"/>
      <c r="W44" s="17"/>
      <c r="X44" s="17"/>
      <c r="Y44" s="17"/>
      <c r="Z44" s="17"/>
      <c r="AA44" s="17"/>
      <c r="AB44" s="6"/>
      <c r="AC44" s="6"/>
    </row>
    <row r="45" spans="1:29">
      <c r="A45" s="12"/>
      <c r="B45" s="3"/>
      <c r="C45" s="3"/>
      <c r="D45" s="3"/>
      <c r="E45" s="3"/>
      <c r="F45" s="3"/>
      <c r="G45" s="3"/>
      <c r="H45" s="3"/>
      <c r="I45" s="3"/>
      <c r="J45" s="3"/>
      <c r="K45" s="17"/>
      <c r="L45" s="17"/>
      <c r="M45" s="17"/>
      <c r="N45" s="17"/>
      <c r="O45" s="17"/>
      <c r="P45" s="17"/>
      <c r="Q45" s="17"/>
      <c r="R45" s="17"/>
      <c r="S45" s="17"/>
      <c r="T45" s="17"/>
      <c r="U45" s="17"/>
      <c r="V45" s="17"/>
      <c r="W45" s="17"/>
      <c r="X45" s="17"/>
      <c r="Y45" s="17"/>
      <c r="Z45" s="17"/>
      <c r="AA45" s="17"/>
      <c r="AB45" s="6"/>
      <c r="AC45" s="6"/>
    </row>
    <row r="46" spans="1:29">
      <c r="A46" s="12"/>
      <c r="B46" s="3"/>
      <c r="C46" s="3"/>
      <c r="D46" s="3"/>
      <c r="E46" s="3"/>
      <c r="F46" s="3"/>
      <c r="G46" s="3"/>
      <c r="H46" s="3"/>
      <c r="I46" s="3"/>
      <c r="J46" s="3"/>
      <c r="K46" s="17"/>
      <c r="L46" s="17"/>
      <c r="M46" s="17"/>
      <c r="N46" s="17"/>
      <c r="O46" s="17"/>
      <c r="P46" s="17"/>
      <c r="Q46" s="17"/>
      <c r="R46" s="17"/>
      <c r="S46" s="17"/>
      <c r="T46" s="17"/>
      <c r="U46" s="17"/>
      <c r="V46" s="17"/>
      <c r="W46" s="17"/>
      <c r="X46" s="17"/>
      <c r="Y46" s="17"/>
      <c r="Z46" s="17"/>
      <c r="AA46" s="17"/>
      <c r="AB46" s="6"/>
      <c r="AC46" s="6"/>
    </row>
    <row r="47" spans="1:29">
      <c r="A47" s="12"/>
      <c r="B47" s="3"/>
      <c r="C47" s="3"/>
      <c r="D47" s="3"/>
      <c r="E47" s="3"/>
      <c r="F47" s="3"/>
      <c r="G47" s="3"/>
      <c r="H47" s="3"/>
      <c r="I47" s="3"/>
      <c r="J47" s="3"/>
      <c r="K47" s="17"/>
      <c r="L47" s="17"/>
      <c r="M47" s="17"/>
      <c r="N47" s="17"/>
      <c r="O47" s="17"/>
      <c r="P47" s="17"/>
      <c r="Q47" s="17"/>
      <c r="R47" s="17"/>
      <c r="S47" s="17"/>
      <c r="T47" s="17"/>
      <c r="U47" s="17"/>
      <c r="V47" s="17"/>
      <c r="W47" s="17"/>
      <c r="X47" s="17"/>
      <c r="Y47" s="17"/>
      <c r="Z47" s="17"/>
      <c r="AA47" s="17"/>
      <c r="AB47" s="6"/>
      <c r="AC47" s="6"/>
    </row>
    <row r="48" spans="1:29">
      <c r="A48" s="12"/>
      <c r="B48" s="3"/>
      <c r="C48" s="3"/>
      <c r="D48" s="3"/>
      <c r="E48" s="3"/>
      <c r="F48" s="3"/>
      <c r="G48" s="3"/>
      <c r="H48" s="3"/>
      <c r="I48" s="3"/>
      <c r="J48" s="3"/>
      <c r="K48" s="17"/>
      <c r="L48" s="17"/>
      <c r="M48" s="17"/>
      <c r="N48" s="17"/>
      <c r="O48" s="17"/>
      <c r="P48" s="17"/>
      <c r="Q48" s="17"/>
      <c r="R48" s="17"/>
      <c r="S48" s="17"/>
      <c r="T48" s="17"/>
      <c r="U48" s="17"/>
      <c r="V48" s="17"/>
      <c r="W48" s="17"/>
      <c r="X48" s="17"/>
      <c r="Y48" s="17"/>
      <c r="Z48" s="17"/>
      <c r="AA48" s="17"/>
      <c r="AB48" s="6"/>
      <c r="AC48" s="6"/>
    </row>
    <row r="49" spans="1:29">
      <c r="A49" s="12"/>
      <c r="B49" s="3"/>
      <c r="C49" s="3"/>
      <c r="D49" s="3"/>
      <c r="E49" s="3"/>
      <c r="F49" s="3"/>
      <c r="G49" s="3"/>
      <c r="H49" s="3"/>
      <c r="I49" s="3"/>
      <c r="J49" s="3"/>
      <c r="K49" s="17"/>
      <c r="L49" s="17"/>
      <c r="M49" s="17"/>
      <c r="N49" s="17"/>
      <c r="O49" s="17"/>
      <c r="P49" s="17"/>
      <c r="Q49" s="17"/>
      <c r="R49" s="17"/>
      <c r="S49" s="17"/>
      <c r="T49" s="17"/>
      <c r="U49" s="17"/>
      <c r="V49" s="17"/>
      <c r="W49" s="17"/>
      <c r="X49" s="17"/>
      <c r="Y49" s="17"/>
      <c r="Z49" s="17"/>
      <c r="AA49" s="17"/>
      <c r="AB49" s="6"/>
      <c r="AC49" s="6"/>
    </row>
    <row r="50" spans="1:29">
      <c r="A50" s="12"/>
      <c r="B50" s="3"/>
      <c r="C50" s="3"/>
      <c r="D50" s="3"/>
      <c r="E50" s="3"/>
      <c r="F50" s="3"/>
      <c r="G50" s="3"/>
      <c r="H50" s="3"/>
      <c r="I50" s="3"/>
      <c r="J50" s="3"/>
      <c r="K50" s="17"/>
      <c r="L50" s="17"/>
      <c r="M50" s="17"/>
      <c r="N50" s="17"/>
      <c r="O50" s="17"/>
      <c r="P50" s="17"/>
      <c r="Q50" s="17"/>
      <c r="R50" s="17"/>
      <c r="S50" s="17"/>
      <c r="T50" s="17"/>
      <c r="U50" s="17"/>
      <c r="V50" s="17"/>
      <c r="W50" s="17"/>
      <c r="X50" s="17"/>
      <c r="Y50" s="17"/>
      <c r="Z50" s="17"/>
      <c r="AA50" s="17"/>
      <c r="AB50" s="6"/>
      <c r="AC50" s="6"/>
    </row>
    <row r="51" spans="1:29">
      <c r="A51" s="12"/>
      <c r="B51" s="3"/>
      <c r="C51" s="3"/>
      <c r="D51" s="3"/>
      <c r="E51" s="3"/>
      <c r="F51" s="3"/>
      <c r="G51" s="3"/>
      <c r="H51" s="3"/>
      <c r="I51" s="3"/>
      <c r="J51" s="3"/>
      <c r="K51" s="17"/>
      <c r="L51" s="17"/>
      <c r="M51" s="17"/>
      <c r="N51" s="17"/>
      <c r="O51" s="17"/>
      <c r="P51" s="17"/>
      <c r="Q51" s="17"/>
      <c r="R51" s="17"/>
      <c r="S51" s="17"/>
      <c r="T51" s="17"/>
      <c r="U51" s="17"/>
      <c r="V51" s="17"/>
      <c r="W51" s="17"/>
      <c r="X51" s="17"/>
      <c r="Y51" s="17"/>
      <c r="Z51" s="17"/>
      <c r="AA51" s="17"/>
      <c r="AB51" s="6"/>
      <c r="AC51" s="6"/>
    </row>
    <row r="52" spans="1:29">
      <c r="A52" s="12"/>
      <c r="B52" s="3"/>
      <c r="C52" s="3"/>
      <c r="D52" s="3"/>
      <c r="E52" s="3"/>
      <c r="F52" s="3"/>
      <c r="G52" s="3"/>
      <c r="H52" s="3"/>
      <c r="I52" s="3"/>
      <c r="J52" s="3"/>
      <c r="K52" s="17"/>
      <c r="L52" s="17"/>
      <c r="M52" s="17"/>
      <c r="N52" s="17"/>
      <c r="O52" s="17"/>
      <c r="P52" s="17"/>
      <c r="Q52" s="17"/>
      <c r="R52" s="17"/>
      <c r="S52" s="17"/>
      <c r="T52" s="17"/>
      <c r="U52" s="17"/>
      <c r="V52" s="17"/>
      <c r="W52" s="17"/>
      <c r="X52" s="17"/>
      <c r="Y52" s="17"/>
      <c r="Z52" s="17"/>
      <c r="AA52" s="17"/>
      <c r="AB52" s="6"/>
      <c r="AC52" s="6"/>
    </row>
    <row r="53" spans="1:29">
      <c r="A53" s="12"/>
      <c r="B53" s="3"/>
      <c r="C53" s="3"/>
      <c r="D53" s="3"/>
      <c r="E53" s="3"/>
      <c r="F53" s="3"/>
      <c r="G53" s="3"/>
      <c r="H53" s="3"/>
      <c r="I53" s="3"/>
      <c r="J53" s="3"/>
      <c r="K53" s="17"/>
      <c r="L53" s="17"/>
      <c r="M53" s="17"/>
      <c r="N53" s="17"/>
      <c r="O53" s="17"/>
      <c r="P53" s="17"/>
      <c r="Q53" s="17"/>
      <c r="R53" s="17"/>
      <c r="S53" s="17"/>
      <c r="T53" s="17"/>
      <c r="U53" s="17"/>
      <c r="V53" s="17"/>
      <c r="W53" s="17"/>
      <c r="X53" s="17"/>
      <c r="Y53" s="17"/>
      <c r="Z53" s="17"/>
      <c r="AA53" s="17"/>
      <c r="AB53" s="6"/>
      <c r="AC53" s="6"/>
    </row>
    <row r="54" spans="1:29">
      <c r="A54" s="12"/>
      <c r="B54" s="3"/>
      <c r="C54" s="3"/>
      <c r="D54" s="3"/>
      <c r="E54" s="3"/>
      <c r="F54" s="3"/>
      <c r="G54" s="3"/>
      <c r="H54" s="3"/>
      <c r="I54" s="3"/>
      <c r="J54" s="3"/>
      <c r="K54" s="17"/>
      <c r="L54" s="17"/>
      <c r="M54" s="17"/>
      <c r="N54" s="17"/>
      <c r="O54" s="17"/>
      <c r="P54" s="17"/>
      <c r="Q54" s="17"/>
      <c r="R54" s="17"/>
      <c r="S54" s="17"/>
      <c r="T54" s="17"/>
      <c r="U54" s="17"/>
      <c r="V54" s="17"/>
      <c r="W54" s="17"/>
      <c r="X54" s="17"/>
      <c r="Y54" s="17"/>
      <c r="Z54" s="17"/>
      <c r="AA54" s="17"/>
      <c r="AB54" s="6"/>
      <c r="AC54" s="6"/>
    </row>
    <row r="55" spans="1:29">
      <c r="A55" s="12"/>
      <c r="B55" s="3"/>
      <c r="C55" s="3"/>
      <c r="D55" s="3"/>
      <c r="E55" s="3"/>
      <c r="F55" s="3"/>
      <c r="G55" s="3"/>
      <c r="H55" s="3"/>
      <c r="I55" s="3"/>
      <c r="J55" s="3"/>
      <c r="K55" s="17"/>
      <c r="L55" s="17"/>
      <c r="M55" s="17"/>
      <c r="N55" s="17"/>
      <c r="O55" s="17"/>
      <c r="P55" s="17"/>
      <c r="Q55" s="17"/>
      <c r="R55" s="17"/>
      <c r="S55" s="17"/>
      <c r="T55" s="17"/>
      <c r="U55" s="17"/>
      <c r="V55" s="17"/>
      <c r="W55" s="17"/>
      <c r="X55" s="17"/>
      <c r="Y55" s="17"/>
      <c r="Z55" s="17"/>
      <c r="AA55" s="17"/>
      <c r="AB55" s="6"/>
      <c r="AC55" s="6"/>
    </row>
    <row r="56" spans="1:29">
      <c r="A56" s="12"/>
      <c r="B56" s="3"/>
      <c r="C56" s="3"/>
      <c r="D56" s="3"/>
      <c r="E56" s="3"/>
      <c r="F56" s="3"/>
      <c r="G56" s="3"/>
      <c r="H56" s="3"/>
      <c r="I56" s="3"/>
      <c r="J56" s="3"/>
      <c r="K56" s="17"/>
      <c r="L56" s="17"/>
      <c r="M56" s="17"/>
      <c r="N56" s="17"/>
      <c r="O56" s="17"/>
      <c r="P56" s="17"/>
      <c r="Q56" s="17"/>
      <c r="R56" s="17"/>
      <c r="S56" s="17"/>
      <c r="T56" s="17"/>
      <c r="U56" s="17"/>
      <c r="V56" s="17"/>
      <c r="W56" s="17"/>
      <c r="X56" s="17"/>
      <c r="Y56" s="17"/>
      <c r="Z56" s="17"/>
      <c r="AA56" s="17"/>
      <c r="AB56" s="6"/>
      <c r="AC56" s="6"/>
    </row>
    <row r="57" spans="1:29">
      <c r="A57" s="12"/>
      <c r="B57" s="3"/>
      <c r="C57" s="3"/>
      <c r="D57" s="3"/>
      <c r="E57" s="3"/>
      <c r="F57" s="3"/>
      <c r="G57" s="3"/>
      <c r="H57" s="3"/>
      <c r="I57" s="3"/>
      <c r="J57" s="3"/>
      <c r="K57" s="17"/>
      <c r="L57" s="17"/>
      <c r="M57" s="17"/>
      <c r="N57" s="17"/>
      <c r="O57" s="17"/>
      <c r="P57" s="17"/>
      <c r="Q57" s="17"/>
      <c r="R57" s="17"/>
      <c r="S57" s="17"/>
      <c r="T57" s="17"/>
      <c r="U57" s="17"/>
      <c r="V57" s="17"/>
      <c r="W57" s="17"/>
      <c r="X57" s="17"/>
      <c r="Y57" s="17"/>
      <c r="Z57" s="17"/>
      <c r="AA57" s="17"/>
      <c r="AB57" s="6"/>
      <c r="AC57" s="6"/>
    </row>
    <row r="58" spans="1:29">
      <c r="A58" s="12"/>
      <c r="B58" s="3"/>
      <c r="C58" s="3"/>
      <c r="D58" s="3"/>
      <c r="E58" s="3"/>
      <c r="F58" s="3"/>
      <c r="G58" s="3"/>
      <c r="H58" s="3"/>
      <c r="I58" s="3"/>
      <c r="J58" s="3"/>
      <c r="K58" s="17"/>
      <c r="L58" s="17"/>
      <c r="M58" s="17"/>
      <c r="N58" s="17"/>
      <c r="O58" s="17"/>
      <c r="P58" s="17"/>
      <c r="Q58" s="17"/>
      <c r="R58" s="17"/>
      <c r="S58" s="17"/>
      <c r="T58" s="17"/>
      <c r="U58" s="17"/>
      <c r="V58" s="17"/>
      <c r="W58" s="17"/>
      <c r="X58" s="17"/>
      <c r="Y58" s="17"/>
      <c r="Z58" s="17"/>
      <c r="AA58" s="17"/>
      <c r="AB58" s="6"/>
      <c r="AC58" s="6"/>
    </row>
    <row r="59" spans="1:29">
      <c r="A59" s="12"/>
      <c r="B59" s="3"/>
      <c r="C59" s="3"/>
      <c r="D59" s="3"/>
      <c r="E59" s="3"/>
      <c r="F59" s="3"/>
      <c r="G59" s="3"/>
      <c r="H59" s="3"/>
      <c r="I59" s="3"/>
      <c r="J59" s="3"/>
      <c r="K59" s="17"/>
      <c r="L59" s="17"/>
      <c r="M59" s="17"/>
      <c r="N59" s="17"/>
      <c r="O59" s="17"/>
      <c r="P59" s="17"/>
      <c r="Q59" s="17"/>
      <c r="R59" s="17"/>
      <c r="S59" s="17"/>
      <c r="T59" s="17"/>
      <c r="U59" s="17"/>
      <c r="V59" s="17"/>
      <c r="W59" s="17"/>
      <c r="X59" s="17"/>
      <c r="Y59" s="17"/>
      <c r="Z59" s="17"/>
      <c r="AA59" s="17"/>
      <c r="AB59" s="6"/>
      <c r="AC59" s="6"/>
    </row>
    <row r="60" spans="1:29">
      <c r="A60" s="12"/>
      <c r="B60" s="3"/>
      <c r="C60" s="3"/>
      <c r="D60" s="3"/>
      <c r="E60" s="3"/>
      <c r="F60" s="3"/>
      <c r="G60" s="3"/>
      <c r="H60" s="3"/>
      <c r="I60" s="3"/>
      <c r="J60" s="3"/>
      <c r="K60" s="17"/>
      <c r="L60" s="17"/>
      <c r="M60" s="17"/>
      <c r="N60" s="17"/>
      <c r="O60" s="17"/>
      <c r="P60" s="17"/>
      <c r="Q60" s="17"/>
      <c r="R60" s="17"/>
      <c r="S60" s="17"/>
      <c r="T60" s="17"/>
      <c r="U60" s="17"/>
      <c r="V60" s="17"/>
      <c r="W60" s="17"/>
      <c r="X60" s="17"/>
      <c r="Y60" s="17"/>
      <c r="Z60" s="17"/>
      <c r="AA60" s="17"/>
      <c r="AB60" s="6"/>
      <c r="AC60" s="6"/>
    </row>
    <row r="61" spans="1:29">
      <c r="A61" s="12"/>
      <c r="B61" s="3"/>
      <c r="C61" s="3"/>
      <c r="D61" s="3"/>
      <c r="E61" s="3"/>
      <c r="F61" s="3"/>
      <c r="G61" s="3"/>
      <c r="H61" s="3"/>
      <c r="I61" s="3"/>
      <c r="J61" s="3"/>
      <c r="K61" s="17"/>
      <c r="L61" s="17"/>
      <c r="M61" s="17"/>
      <c r="N61" s="17"/>
      <c r="O61" s="17"/>
      <c r="P61" s="17"/>
      <c r="Q61" s="17"/>
      <c r="R61" s="17"/>
      <c r="S61" s="17"/>
      <c r="T61" s="17"/>
      <c r="U61" s="17"/>
      <c r="V61" s="17"/>
      <c r="W61" s="17"/>
      <c r="X61" s="17"/>
      <c r="Y61" s="17"/>
      <c r="Z61" s="17"/>
      <c r="AA61" s="17"/>
      <c r="AB61" s="6"/>
      <c r="AC61" s="6"/>
    </row>
    <row r="62" spans="1:29">
      <c r="A62" s="12"/>
      <c r="B62" s="3"/>
      <c r="C62" s="3"/>
      <c r="D62" s="3"/>
      <c r="E62" s="3"/>
      <c r="F62" s="3"/>
      <c r="G62" s="3"/>
      <c r="H62" s="3"/>
      <c r="I62" s="3"/>
      <c r="J62" s="3"/>
      <c r="K62" s="17"/>
      <c r="L62" s="17"/>
      <c r="M62" s="17"/>
      <c r="N62" s="17"/>
      <c r="O62" s="17"/>
      <c r="P62" s="17"/>
      <c r="Q62" s="17"/>
      <c r="R62" s="17"/>
      <c r="S62" s="17"/>
      <c r="T62" s="17"/>
      <c r="U62" s="17"/>
      <c r="V62" s="17"/>
      <c r="W62" s="17"/>
      <c r="X62" s="17"/>
      <c r="Y62" s="17"/>
      <c r="Z62" s="17"/>
      <c r="AA62" s="17"/>
      <c r="AB62" s="6"/>
      <c r="AC62" s="6"/>
    </row>
    <row r="63" spans="1:29">
      <c r="A63" s="12"/>
      <c r="B63" s="3"/>
      <c r="C63" s="3"/>
      <c r="D63" s="3"/>
      <c r="E63" s="3"/>
      <c r="F63" s="3"/>
      <c r="G63" s="3"/>
      <c r="H63" s="3"/>
      <c r="I63" s="3"/>
      <c r="J63" s="3"/>
      <c r="K63" s="17"/>
      <c r="L63" s="17"/>
      <c r="M63" s="17"/>
      <c r="N63" s="17"/>
      <c r="O63" s="17"/>
      <c r="P63" s="17"/>
      <c r="Q63" s="17"/>
      <c r="R63" s="17"/>
      <c r="S63" s="17"/>
      <c r="T63" s="17"/>
      <c r="U63" s="17"/>
      <c r="V63" s="17"/>
      <c r="W63" s="17"/>
      <c r="X63" s="17"/>
      <c r="Y63" s="17"/>
      <c r="Z63" s="17"/>
      <c r="AA63" s="17"/>
      <c r="AB63" s="6"/>
      <c r="AC63" s="6"/>
    </row>
    <row r="64" spans="1:29">
      <c r="A64" s="12"/>
      <c r="B64" s="3"/>
      <c r="C64" s="3"/>
      <c r="D64" s="3"/>
      <c r="E64" s="3"/>
      <c r="F64" s="3"/>
      <c r="G64" s="3"/>
      <c r="H64" s="3"/>
      <c r="I64" s="3"/>
      <c r="J64" s="3"/>
      <c r="K64" s="17"/>
      <c r="L64" s="17"/>
      <c r="M64" s="17"/>
      <c r="N64" s="17"/>
      <c r="O64" s="17"/>
      <c r="P64" s="17"/>
      <c r="Q64" s="17"/>
      <c r="R64" s="17"/>
      <c r="S64" s="17"/>
      <c r="T64" s="17"/>
      <c r="U64" s="17"/>
      <c r="V64" s="17"/>
      <c r="W64" s="17"/>
      <c r="X64" s="17"/>
      <c r="Y64" s="17"/>
      <c r="Z64" s="17"/>
      <c r="AA64" s="17"/>
      <c r="AB64" s="6"/>
      <c r="AC64" s="6"/>
    </row>
    <row r="65" spans="1:29">
      <c r="A65" s="12"/>
      <c r="B65" s="3"/>
      <c r="C65" s="3"/>
      <c r="D65" s="3"/>
      <c r="E65" s="3"/>
      <c r="F65" s="3"/>
      <c r="G65" s="3"/>
      <c r="H65" s="3"/>
      <c r="I65" s="3"/>
      <c r="J65" s="3"/>
      <c r="K65" s="17"/>
      <c r="L65" s="17"/>
      <c r="M65" s="17"/>
      <c r="N65" s="17"/>
      <c r="O65" s="17"/>
      <c r="P65" s="17"/>
      <c r="Q65" s="17"/>
      <c r="R65" s="17"/>
      <c r="S65" s="17"/>
      <c r="T65" s="17"/>
      <c r="U65" s="17"/>
      <c r="V65" s="17"/>
      <c r="W65" s="17"/>
      <c r="X65" s="17"/>
      <c r="Y65" s="17"/>
      <c r="Z65" s="17"/>
      <c r="AA65" s="17"/>
      <c r="AB65" s="6"/>
      <c r="AC65" s="6"/>
    </row>
    <row r="66" spans="1:29">
      <c r="A66" s="12"/>
      <c r="B66" s="3"/>
      <c r="C66" s="3"/>
      <c r="D66" s="3"/>
      <c r="E66" s="3"/>
      <c r="F66" s="3"/>
      <c r="G66" s="3"/>
      <c r="H66" s="3"/>
      <c r="I66" s="3"/>
      <c r="J66" s="3"/>
      <c r="K66" s="17"/>
      <c r="L66" s="17"/>
      <c r="M66" s="17"/>
      <c r="N66" s="17"/>
      <c r="O66" s="17"/>
      <c r="P66" s="17"/>
      <c r="Q66" s="17"/>
      <c r="R66" s="17"/>
      <c r="S66" s="17"/>
      <c r="T66" s="17"/>
      <c r="U66" s="17"/>
      <c r="V66" s="17"/>
      <c r="W66" s="17"/>
      <c r="X66" s="17"/>
      <c r="Y66" s="17"/>
      <c r="Z66" s="17"/>
      <c r="AA66" s="17"/>
      <c r="AB66" s="6"/>
      <c r="AC66" s="6"/>
    </row>
    <row r="67" spans="1:29">
      <c r="A67" s="12"/>
      <c r="B67" s="3"/>
      <c r="C67" s="3"/>
      <c r="D67" s="3"/>
      <c r="E67" s="3"/>
      <c r="F67" s="3"/>
      <c r="G67" s="3"/>
      <c r="H67" s="3"/>
      <c r="I67" s="3"/>
      <c r="J67" s="3"/>
      <c r="K67" s="17"/>
      <c r="L67" s="17"/>
      <c r="M67" s="17"/>
      <c r="N67" s="17"/>
      <c r="O67" s="17"/>
      <c r="P67" s="17"/>
      <c r="Q67" s="17"/>
      <c r="R67" s="17"/>
      <c r="S67" s="17"/>
      <c r="T67" s="17"/>
      <c r="U67" s="17"/>
      <c r="V67" s="17"/>
      <c r="W67" s="17"/>
      <c r="X67" s="17"/>
      <c r="Y67" s="17"/>
      <c r="Z67" s="17"/>
      <c r="AA67" s="17"/>
      <c r="AB67" s="6"/>
      <c r="AC67" s="6"/>
    </row>
    <row r="68" spans="1:29">
      <c r="A68" s="12"/>
      <c r="B68" s="3"/>
      <c r="C68" s="3"/>
      <c r="D68" s="3"/>
      <c r="E68" s="3"/>
      <c r="F68" s="3"/>
      <c r="G68" s="3"/>
      <c r="H68" s="3"/>
      <c r="I68" s="3"/>
      <c r="J68" s="3"/>
      <c r="K68" s="17"/>
      <c r="L68" s="17"/>
      <c r="M68" s="17"/>
      <c r="N68" s="17"/>
      <c r="O68" s="17"/>
      <c r="P68" s="17"/>
      <c r="Q68" s="17"/>
      <c r="R68" s="17"/>
      <c r="S68" s="17"/>
      <c r="T68" s="17"/>
      <c r="U68" s="17"/>
      <c r="V68" s="17"/>
      <c r="W68" s="17"/>
      <c r="X68" s="17"/>
      <c r="Y68" s="17"/>
      <c r="Z68" s="17"/>
      <c r="AA68" s="17"/>
      <c r="AB68" s="6"/>
      <c r="AC68" s="6"/>
    </row>
    <row r="69" spans="1:29">
      <c r="A69" s="12"/>
      <c r="B69" s="3"/>
      <c r="C69" s="3"/>
      <c r="D69" s="3"/>
      <c r="E69" s="3"/>
      <c r="F69" s="3"/>
      <c r="G69" s="3"/>
      <c r="H69" s="3"/>
      <c r="I69" s="3"/>
      <c r="J69" s="3"/>
      <c r="K69" s="3"/>
      <c r="L69" s="3"/>
      <c r="M69" s="3"/>
      <c r="N69" s="3"/>
      <c r="O69" s="3"/>
      <c r="P69" s="3"/>
      <c r="Q69" s="3"/>
      <c r="R69" s="3"/>
      <c r="S69" s="3"/>
      <c r="T69" s="3"/>
      <c r="U69" s="3"/>
      <c r="V69" s="3"/>
      <c r="W69" s="3"/>
      <c r="X69" s="3"/>
      <c r="Y69" s="3"/>
      <c r="Z69" s="3"/>
      <c r="AA69" s="3"/>
    </row>
    <row r="70" spans="1:29">
      <c r="A70" s="12"/>
      <c r="B70" s="3"/>
      <c r="C70" s="3"/>
      <c r="D70" s="3"/>
      <c r="E70" s="3"/>
      <c r="F70" s="3"/>
      <c r="G70" s="3"/>
      <c r="H70" s="3"/>
      <c r="I70" s="3"/>
      <c r="J70" s="3"/>
      <c r="K70" s="3"/>
      <c r="L70" s="3"/>
      <c r="M70" s="3"/>
      <c r="N70" s="3"/>
      <c r="O70" s="3"/>
      <c r="P70" s="3"/>
      <c r="Q70" s="3"/>
      <c r="R70" s="3"/>
      <c r="S70" s="3"/>
      <c r="T70" s="3"/>
      <c r="U70" s="3"/>
      <c r="V70" s="3"/>
      <c r="W70" s="3"/>
      <c r="X70" s="3"/>
      <c r="Y70" s="3"/>
      <c r="Z70" s="3"/>
      <c r="AA70" s="3"/>
    </row>
    <row r="71" spans="1:29">
      <c r="A71" s="12"/>
      <c r="B71" s="3"/>
      <c r="C71" s="3"/>
      <c r="D71" s="3"/>
      <c r="E71" s="3"/>
      <c r="F71" s="3"/>
      <c r="G71" s="3"/>
      <c r="H71" s="3"/>
      <c r="I71" s="3"/>
      <c r="J71" s="3"/>
      <c r="K71" s="3"/>
      <c r="L71" s="3"/>
      <c r="M71" s="3"/>
      <c r="N71" s="3"/>
      <c r="O71" s="3"/>
      <c r="P71" s="3"/>
      <c r="Q71" s="3"/>
      <c r="R71" s="3"/>
      <c r="S71" s="3"/>
      <c r="T71" s="3"/>
      <c r="U71" s="3"/>
      <c r="V71" s="3"/>
      <c r="W71" s="3"/>
      <c r="X71" s="3"/>
      <c r="Y71" s="3"/>
      <c r="Z71" s="3"/>
      <c r="AA71" s="3"/>
    </row>
    <row r="72" spans="1:29">
      <c r="A72" s="12"/>
      <c r="B72" s="3"/>
      <c r="C72" s="3"/>
      <c r="D72" s="3"/>
      <c r="E72" s="3"/>
      <c r="F72" s="3"/>
      <c r="G72" s="3"/>
      <c r="H72" s="3"/>
      <c r="I72" s="3"/>
      <c r="J72" s="3"/>
      <c r="K72" s="3"/>
      <c r="L72" s="3"/>
      <c r="M72" s="3"/>
      <c r="N72" s="3"/>
      <c r="O72" s="3"/>
      <c r="P72" s="3"/>
      <c r="Q72" s="3"/>
      <c r="R72" s="3"/>
      <c r="S72" s="3"/>
      <c r="T72" s="3"/>
      <c r="U72" s="3"/>
      <c r="V72" s="3"/>
      <c r="W72" s="3"/>
      <c r="X72" s="3"/>
      <c r="Y72" s="3"/>
      <c r="Z72" s="3"/>
      <c r="AA72" s="3"/>
    </row>
    <row r="73" spans="1:29">
      <c r="A73" s="12"/>
      <c r="B73" s="3"/>
      <c r="C73" s="3"/>
      <c r="D73" s="3"/>
      <c r="E73" s="3"/>
      <c r="F73" s="3"/>
      <c r="G73" s="3"/>
      <c r="H73" s="3"/>
      <c r="I73" s="3"/>
      <c r="J73" s="3"/>
      <c r="K73" s="3"/>
      <c r="L73" s="3"/>
      <c r="M73" s="3"/>
      <c r="N73" s="3"/>
      <c r="O73" s="3"/>
      <c r="P73" s="3"/>
      <c r="Q73" s="3"/>
      <c r="R73" s="3"/>
      <c r="S73" s="3"/>
      <c r="T73" s="3"/>
      <c r="U73" s="3"/>
      <c r="V73" s="3"/>
      <c r="W73" s="3"/>
      <c r="X73" s="3"/>
      <c r="Y73" s="3"/>
      <c r="Z73" s="3"/>
      <c r="AA73" s="3"/>
    </row>
    <row r="74" spans="1:29">
      <c r="A74" s="12"/>
      <c r="B74" s="3"/>
      <c r="C74" s="3"/>
      <c r="D74" s="3"/>
      <c r="E74" s="3"/>
      <c r="F74" s="3"/>
      <c r="G74" s="3"/>
      <c r="H74" s="3"/>
      <c r="I74" s="3"/>
      <c r="J74" s="3"/>
      <c r="K74" s="3"/>
      <c r="L74" s="3"/>
      <c r="M74" s="3"/>
      <c r="N74" s="3"/>
      <c r="O74" s="3"/>
      <c r="P74" s="3"/>
      <c r="Q74" s="3"/>
      <c r="R74" s="3"/>
      <c r="S74" s="3"/>
      <c r="T74" s="3"/>
      <c r="U74" s="3"/>
      <c r="V74" s="3"/>
      <c r="W74" s="3"/>
      <c r="X74" s="3"/>
      <c r="Y74" s="3"/>
      <c r="Z74" s="3"/>
      <c r="AA74" s="3"/>
    </row>
    <row r="75" spans="1:29">
      <c r="A75" s="12"/>
      <c r="B75" s="3"/>
      <c r="C75" s="3"/>
      <c r="D75" s="3"/>
      <c r="E75" s="3"/>
      <c r="F75" s="3"/>
      <c r="G75" s="3"/>
      <c r="H75" s="3"/>
      <c r="I75" s="3"/>
      <c r="J75" s="3"/>
      <c r="K75" s="3"/>
      <c r="L75" s="3"/>
      <c r="M75" s="3"/>
      <c r="N75" s="3"/>
      <c r="O75" s="3"/>
      <c r="P75" s="3"/>
      <c r="Q75" s="3"/>
      <c r="R75" s="3"/>
      <c r="S75" s="3"/>
      <c r="T75" s="3"/>
      <c r="U75" s="3"/>
      <c r="V75" s="3"/>
      <c r="W75" s="3"/>
      <c r="X75" s="3"/>
      <c r="Y75" s="3"/>
      <c r="Z75" s="3"/>
      <c r="AA75" s="3"/>
    </row>
    <row r="76" spans="1:29">
      <c r="A76" s="12"/>
      <c r="B76" s="3"/>
      <c r="C76" s="3"/>
      <c r="D76" s="3"/>
      <c r="E76" s="3"/>
      <c r="F76" s="3"/>
      <c r="G76" s="3"/>
      <c r="H76" s="3"/>
      <c r="I76" s="3"/>
      <c r="J76" s="3"/>
      <c r="K76" s="3"/>
      <c r="L76" s="3"/>
      <c r="M76" s="3"/>
      <c r="N76" s="3"/>
      <c r="O76" s="3"/>
      <c r="P76" s="3"/>
      <c r="Q76" s="3"/>
      <c r="R76" s="3"/>
      <c r="S76" s="3"/>
      <c r="T76" s="3"/>
      <c r="U76" s="3"/>
      <c r="V76" s="3"/>
      <c r="W76" s="3"/>
      <c r="X76" s="3"/>
      <c r="Y76" s="3"/>
      <c r="Z76" s="3"/>
      <c r="AA76" s="3"/>
    </row>
    <row r="77" spans="1:29">
      <c r="A77" s="12"/>
      <c r="B77" s="3"/>
      <c r="C77" s="3"/>
      <c r="D77" s="3"/>
      <c r="E77" s="3"/>
      <c r="F77" s="3"/>
      <c r="G77" s="3"/>
      <c r="H77" s="3"/>
      <c r="I77" s="3"/>
      <c r="J77" s="3"/>
      <c r="K77" s="3"/>
      <c r="L77" s="3"/>
      <c r="M77" s="3"/>
      <c r="N77" s="3"/>
      <c r="O77" s="3"/>
      <c r="P77" s="3"/>
      <c r="Q77" s="3"/>
      <c r="R77" s="3"/>
      <c r="S77" s="3"/>
      <c r="T77" s="3"/>
      <c r="U77" s="3"/>
      <c r="V77" s="3"/>
      <c r="W77" s="3"/>
      <c r="X77" s="3"/>
      <c r="Y77" s="3"/>
      <c r="Z77" s="3"/>
      <c r="AA77" s="3"/>
    </row>
    <row r="78" spans="1:29">
      <c r="A78" s="12"/>
      <c r="B78" s="3"/>
      <c r="C78" s="3"/>
      <c r="D78" s="3"/>
      <c r="E78" s="3"/>
      <c r="F78" s="3"/>
      <c r="G78" s="3"/>
      <c r="H78" s="3"/>
      <c r="I78" s="3"/>
      <c r="J78" s="3"/>
      <c r="K78" s="3"/>
      <c r="L78" s="3"/>
      <c r="M78" s="3"/>
      <c r="N78" s="3"/>
      <c r="O78" s="3"/>
      <c r="P78" s="3"/>
      <c r="Q78" s="3"/>
      <c r="R78" s="3"/>
      <c r="S78" s="3"/>
      <c r="T78" s="3"/>
      <c r="U78" s="3"/>
      <c r="V78" s="3"/>
      <c r="W78" s="3"/>
      <c r="X78" s="3"/>
      <c r="Y78" s="3"/>
      <c r="Z78" s="3"/>
      <c r="AA78" s="3"/>
    </row>
    <row r="79" spans="1:29">
      <c r="A79" s="12"/>
      <c r="B79" s="3"/>
      <c r="C79" s="3"/>
      <c r="D79" s="3"/>
      <c r="E79" s="3"/>
      <c r="F79" s="3"/>
      <c r="G79" s="3"/>
      <c r="H79" s="3"/>
      <c r="I79" s="3"/>
      <c r="J79" s="3"/>
      <c r="K79" s="3"/>
      <c r="L79" s="3"/>
      <c r="M79" s="3"/>
      <c r="N79" s="3"/>
      <c r="O79" s="3"/>
      <c r="P79" s="3"/>
      <c r="Q79" s="3"/>
      <c r="R79" s="3"/>
      <c r="S79" s="3"/>
      <c r="T79" s="3"/>
      <c r="U79" s="3"/>
      <c r="V79" s="3"/>
      <c r="W79" s="3"/>
      <c r="X79" s="3"/>
      <c r="Y79" s="3"/>
      <c r="Z79" s="3"/>
      <c r="AA79" s="3"/>
    </row>
    <row r="80" spans="1:29">
      <c r="A80" s="12"/>
      <c r="B80" s="3"/>
      <c r="C80" s="3"/>
      <c r="D80" s="3"/>
      <c r="E80" s="3"/>
      <c r="F80" s="3"/>
      <c r="G80" s="3"/>
      <c r="H80" s="3"/>
      <c r="I80" s="3"/>
      <c r="J80" s="3"/>
      <c r="K80" s="3"/>
      <c r="L80" s="3"/>
      <c r="M80" s="3"/>
      <c r="N80" s="3"/>
      <c r="O80" s="3"/>
      <c r="P80" s="3"/>
      <c r="Q80" s="3"/>
      <c r="R80" s="3"/>
      <c r="S80" s="3"/>
      <c r="T80" s="3"/>
      <c r="U80" s="3"/>
      <c r="V80" s="3"/>
      <c r="W80" s="3"/>
      <c r="X80" s="3"/>
      <c r="Y80" s="3"/>
      <c r="Z80" s="3"/>
      <c r="AA80" s="3"/>
    </row>
    <row r="81" spans="1:27">
      <c r="A81" s="12"/>
      <c r="B81" s="3"/>
      <c r="C81" s="3"/>
      <c r="D81" s="3"/>
      <c r="E81" s="3"/>
      <c r="F81" s="3"/>
      <c r="G81" s="3"/>
      <c r="H81" s="3"/>
      <c r="I81" s="3"/>
      <c r="J81" s="3"/>
      <c r="K81" s="3"/>
      <c r="L81" s="3"/>
      <c r="M81" s="3"/>
      <c r="N81" s="3"/>
      <c r="O81" s="3"/>
      <c r="P81" s="3"/>
      <c r="Q81" s="3"/>
      <c r="R81" s="3"/>
      <c r="S81" s="3"/>
      <c r="T81" s="3"/>
      <c r="U81" s="3"/>
      <c r="V81" s="3"/>
      <c r="W81" s="3"/>
      <c r="X81" s="3"/>
      <c r="Y81" s="3"/>
      <c r="Z81" s="3"/>
      <c r="AA81" s="3"/>
    </row>
    <row r="82" spans="1:27">
      <c r="A82" s="12"/>
      <c r="B82" s="3"/>
      <c r="C82" s="3"/>
      <c r="D82" s="3"/>
      <c r="E82" s="3"/>
      <c r="F82" s="3"/>
      <c r="G82" s="3"/>
      <c r="H82" s="3"/>
      <c r="I82" s="3"/>
      <c r="J82" s="3"/>
      <c r="K82" s="3"/>
      <c r="L82" s="3"/>
      <c r="M82" s="3"/>
      <c r="N82" s="3"/>
      <c r="O82" s="3"/>
      <c r="P82" s="3"/>
      <c r="Q82" s="3"/>
      <c r="R82" s="3"/>
      <c r="S82" s="3"/>
      <c r="T82" s="3"/>
      <c r="U82" s="3"/>
      <c r="V82" s="3"/>
      <c r="W82" s="3"/>
      <c r="X82" s="3"/>
      <c r="Y82" s="3"/>
      <c r="Z82" s="3"/>
      <c r="AA82" s="3"/>
    </row>
    <row r="83" spans="1:27">
      <c r="A83" s="12"/>
      <c r="B83" s="3"/>
      <c r="C83" s="3"/>
      <c r="D83" s="3"/>
      <c r="E83" s="3"/>
      <c r="F83" s="3"/>
      <c r="G83" s="3"/>
      <c r="H83" s="3"/>
      <c r="I83" s="3"/>
      <c r="J83" s="3"/>
      <c r="K83" s="3"/>
      <c r="L83" s="3"/>
      <c r="M83" s="3"/>
      <c r="N83" s="3"/>
      <c r="O83" s="3"/>
      <c r="P83" s="3"/>
      <c r="Q83" s="3"/>
      <c r="R83" s="3"/>
      <c r="S83" s="3"/>
      <c r="T83" s="3"/>
      <c r="U83" s="3"/>
      <c r="V83" s="3"/>
      <c r="W83" s="3"/>
      <c r="X83" s="3"/>
      <c r="Y83" s="3"/>
      <c r="Z83" s="3"/>
      <c r="AA83" s="3"/>
    </row>
    <row r="84" spans="1:27">
      <c r="A84" s="12"/>
      <c r="B84" s="3"/>
      <c r="C84" s="3"/>
      <c r="D84" s="3"/>
      <c r="E84" s="3"/>
      <c r="F84" s="3"/>
      <c r="G84" s="3"/>
      <c r="H84" s="3"/>
      <c r="I84" s="3"/>
      <c r="J84" s="3"/>
      <c r="K84" s="3"/>
      <c r="L84" s="3"/>
      <c r="M84" s="3"/>
      <c r="N84" s="3"/>
      <c r="O84" s="3"/>
      <c r="P84" s="3"/>
      <c r="Q84" s="3"/>
      <c r="R84" s="3"/>
      <c r="S84" s="3"/>
      <c r="T84" s="3"/>
      <c r="U84" s="3"/>
      <c r="V84" s="3"/>
      <c r="W84" s="3"/>
      <c r="X84" s="3"/>
      <c r="Y84" s="3"/>
      <c r="Z84" s="3"/>
      <c r="AA84" s="3"/>
    </row>
    <row r="85" spans="1:27">
      <c r="A85" s="12"/>
      <c r="B85" s="3"/>
      <c r="C85" s="3"/>
      <c r="D85" s="3"/>
      <c r="E85" s="3"/>
      <c r="F85" s="3"/>
      <c r="G85" s="3"/>
      <c r="H85" s="3"/>
      <c r="I85" s="3"/>
      <c r="J85" s="3"/>
      <c r="K85" s="3"/>
      <c r="L85" s="3"/>
      <c r="M85" s="3"/>
      <c r="N85" s="3"/>
      <c r="O85" s="3"/>
      <c r="P85" s="3"/>
      <c r="Q85" s="3"/>
      <c r="R85" s="3"/>
      <c r="S85" s="3"/>
      <c r="T85" s="3"/>
      <c r="U85" s="3"/>
      <c r="V85" s="3"/>
      <c r="W85" s="3"/>
      <c r="X85" s="3"/>
      <c r="Y85" s="3"/>
      <c r="Z85" s="3"/>
      <c r="AA85" s="3"/>
    </row>
    <row r="86" spans="1:27">
      <c r="A86" s="12"/>
      <c r="B86" s="3"/>
      <c r="C86" s="3"/>
      <c r="D86" s="3"/>
      <c r="E86" s="3"/>
      <c r="F86" s="3"/>
      <c r="G86" s="3"/>
      <c r="H86" s="3"/>
      <c r="I86" s="3"/>
      <c r="J86" s="3"/>
      <c r="K86" s="3"/>
      <c r="L86" s="3"/>
      <c r="M86" s="3"/>
      <c r="N86" s="3"/>
      <c r="O86" s="3"/>
      <c r="P86" s="3"/>
      <c r="Q86" s="3"/>
      <c r="R86" s="3"/>
      <c r="S86" s="3"/>
      <c r="T86" s="3"/>
      <c r="U86" s="3"/>
      <c r="V86" s="3"/>
      <c r="W86" s="3"/>
      <c r="X86" s="3"/>
      <c r="Y86" s="3"/>
      <c r="Z86" s="3"/>
      <c r="AA86" s="3"/>
    </row>
    <row r="87" spans="1:27">
      <c r="A87" s="12"/>
      <c r="B87" s="3"/>
      <c r="C87" s="3"/>
      <c r="D87" s="3"/>
      <c r="E87" s="3"/>
      <c r="F87" s="3"/>
      <c r="G87" s="3"/>
      <c r="H87" s="3"/>
      <c r="I87" s="3"/>
      <c r="J87" s="3"/>
      <c r="K87" s="3"/>
      <c r="L87" s="3"/>
      <c r="M87" s="3"/>
      <c r="N87" s="3"/>
      <c r="O87" s="3"/>
      <c r="P87" s="3"/>
      <c r="Q87" s="3"/>
      <c r="R87" s="3"/>
      <c r="S87" s="3"/>
      <c r="T87" s="3"/>
      <c r="U87" s="3"/>
      <c r="V87" s="3"/>
      <c r="W87" s="3"/>
      <c r="X87" s="3"/>
      <c r="Y87" s="3"/>
      <c r="Z87" s="3"/>
      <c r="AA87" s="3"/>
    </row>
    <row r="88" spans="1:27">
      <c r="A88" s="12"/>
      <c r="B88" s="3"/>
      <c r="C88" s="3"/>
      <c r="D88" s="3"/>
      <c r="E88" s="3"/>
      <c r="F88" s="3"/>
      <c r="G88" s="3"/>
      <c r="H88" s="3"/>
      <c r="I88" s="3"/>
      <c r="J88" s="3"/>
      <c r="K88" s="3"/>
      <c r="L88" s="3"/>
      <c r="M88" s="3"/>
      <c r="N88" s="3"/>
      <c r="O88" s="3"/>
      <c r="P88" s="3"/>
      <c r="Q88" s="3"/>
      <c r="R88" s="3"/>
      <c r="S88" s="3"/>
      <c r="T88" s="3"/>
      <c r="U88" s="3"/>
      <c r="V88" s="3"/>
      <c r="W88" s="3"/>
      <c r="X88" s="3"/>
      <c r="Y88" s="3"/>
      <c r="Z88" s="3"/>
      <c r="AA88" s="3"/>
    </row>
    <row r="89" spans="1:27">
      <c r="A89" s="12"/>
      <c r="B89" s="3"/>
      <c r="C89" s="3"/>
      <c r="D89" s="3"/>
      <c r="E89" s="3"/>
      <c r="F89" s="3"/>
      <c r="G89" s="3"/>
      <c r="H89" s="3"/>
      <c r="I89" s="3"/>
      <c r="J89" s="3"/>
      <c r="K89" s="3"/>
      <c r="L89" s="3"/>
      <c r="M89" s="3"/>
      <c r="N89" s="3"/>
      <c r="O89" s="3"/>
      <c r="P89" s="3"/>
      <c r="Q89" s="3"/>
      <c r="R89" s="3"/>
      <c r="S89" s="3"/>
      <c r="T89" s="3"/>
      <c r="U89" s="3"/>
      <c r="V89" s="3"/>
      <c r="W89" s="3"/>
      <c r="X89" s="3"/>
      <c r="Y89" s="3"/>
      <c r="Z89" s="3"/>
      <c r="AA89" s="3"/>
    </row>
    <row r="90" spans="1:27">
      <c r="A90" s="12"/>
      <c r="B90" s="3"/>
      <c r="C90" s="3"/>
      <c r="D90" s="3"/>
      <c r="E90" s="3"/>
      <c r="F90" s="3"/>
      <c r="G90" s="3"/>
      <c r="H90" s="3"/>
      <c r="I90" s="3"/>
      <c r="J90" s="3"/>
      <c r="K90" s="3"/>
      <c r="L90" s="3"/>
      <c r="M90" s="3"/>
      <c r="N90" s="3"/>
      <c r="O90" s="3"/>
      <c r="P90" s="3"/>
      <c r="Q90" s="3"/>
      <c r="R90" s="3"/>
      <c r="S90" s="3"/>
      <c r="T90" s="3"/>
      <c r="U90" s="3"/>
      <c r="V90" s="3"/>
      <c r="W90" s="3"/>
      <c r="X90" s="3"/>
      <c r="Y90" s="3"/>
      <c r="Z90" s="3"/>
      <c r="AA90" s="3"/>
    </row>
    <row r="91" spans="1:27">
      <c r="A91" s="12"/>
      <c r="B91" s="3"/>
      <c r="C91" s="3"/>
      <c r="D91" s="3"/>
      <c r="E91" s="3"/>
      <c r="F91" s="3"/>
      <c r="G91" s="3"/>
      <c r="H91" s="3"/>
      <c r="I91" s="3"/>
      <c r="J91" s="3"/>
      <c r="K91" s="3"/>
      <c r="L91" s="3"/>
      <c r="M91" s="3"/>
      <c r="N91" s="3"/>
      <c r="O91" s="3"/>
      <c r="P91" s="3"/>
      <c r="Q91" s="3"/>
      <c r="R91" s="3"/>
      <c r="S91" s="3"/>
      <c r="T91" s="3"/>
      <c r="U91" s="3"/>
      <c r="V91" s="3"/>
      <c r="W91" s="3"/>
      <c r="X91" s="3"/>
      <c r="Y91" s="3"/>
      <c r="Z91" s="3"/>
      <c r="AA91" s="3"/>
    </row>
    <row r="92" spans="1:27">
      <c r="A92" s="12"/>
      <c r="B92" s="3"/>
      <c r="C92" s="3"/>
      <c r="D92" s="3"/>
      <c r="E92" s="3"/>
      <c r="F92" s="3"/>
      <c r="G92" s="3"/>
      <c r="H92" s="3"/>
      <c r="I92" s="3"/>
      <c r="J92" s="3"/>
      <c r="K92" s="3"/>
      <c r="L92" s="3"/>
      <c r="M92" s="3"/>
      <c r="N92" s="3"/>
      <c r="O92" s="3"/>
      <c r="P92" s="3"/>
      <c r="Q92" s="3"/>
      <c r="R92" s="3"/>
      <c r="S92" s="3"/>
      <c r="T92" s="3"/>
      <c r="U92" s="3"/>
      <c r="V92" s="3"/>
      <c r="W92" s="3"/>
      <c r="X92" s="3"/>
      <c r="Y92" s="3"/>
      <c r="Z92" s="3"/>
      <c r="AA92" s="3"/>
    </row>
    <row r="93" spans="1:27">
      <c r="A93" s="12"/>
      <c r="B93" s="3"/>
      <c r="C93" s="3"/>
      <c r="D93" s="3"/>
      <c r="E93" s="3"/>
      <c r="F93" s="3"/>
      <c r="G93" s="3"/>
      <c r="H93" s="3"/>
      <c r="I93" s="3"/>
      <c r="J93" s="3"/>
      <c r="K93" s="3"/>
      <c r="L93" s="3"/>
      <c r="M93" s="3"/>
      <c r="N93" s="3"/>
      <c r="O93" s="3"/>
      <c r="P93" s="3"/>
      <c r="Q93" s="3"/>
      <c r="R93" s="3"/>
      <c r="S93" s="3"/>
      <c r="T93" s="3"/>
      <c r="U93" s="3"/>
      <c r="V93" s="3"/>
      <c r="W93" s="3"/>
      <c r="X93" s="3"/>
      <c r="Y93" s="3"/>
      <c r="Z93" s="3"/>
      <c r="AA93" s="3"/>
    </row>
    <row r="94" spans="1:27">
      <c r="A94" s="12"/>
      <c r="B94" s="3"/>
      <c r="C94" s="3"/>
      <c r="D94" s="3"/>
      <c r="E94" s="3"/>
      <c r="F94" s="3"/>
      <c r="G94" s="3"/>
      <c r="H94" s="3"/>
      <c r="I94" s="3"/>
      <c r="J94" s="3"/>
      <c r="K94" s="3"/>
      <c r="L94" s="3"/>
      <c r="M94" s="3"/>
      <c r="N94" s="3"/>
      <c r="O94" s="3"/>
      <c r="P94" s="3"/>
      <c r="Q94" s="3"/>
      <c r="R94" s="3"/>
      <c r="S94" s="3"/>
      <c r="T94" s="3"/>
      <c r="U94" s="3"/>
      <c r="V94" s="3"/>
      <c r="W94" s="3"/>
      <c r="X94" s="3"/>
      <c r="Y94" s="3"/>
      <c r="Z94" s="3"/>
      <c r="AA94" s="3"/>
    </row>
    <row r="95" spans="1:27">
      <c r="A95" s="12"/>
      <c r="B95" s="3"/>
      <c r="C95" s="3"/>
      <c r="D95" s="3"/>
      <c r="E95" s="3"/>
      <c r="F95" s="3"/>
      <c r="G95" s="3"/>
      <c r="H95" s="3"/>
      <c r="I95" s="3"/>
      <c r="J95" s="3"/>
      <c r="K95" s="3"/>
      <c r="L95" s="3"/>
      <c r="M95" s="3"/>
      <c r="N95" s="3"/>
      <c r="O95" s="3"/>
      <c r="P95" s="3"/>
      <c r="Q95" s="3"/>
      <c r="R95" s="3"/>
      <c r="S95" s="3"/>
      <c r="T95" s="3"/>
      <c r="U95" s="3"/>
      <c r="V95" s="3"/>
      <c r="W95" s="3"/>
      <c r="X95" s="3"/>
      <c r="Y95" s="3"/>
      <c r="Z95" s="3"/>
      <c r="AA95" s="3"/>
    </row>
    <row r="96" spans="1:27">
      <c r="A96" s="12"/>
      <c r="B96" s="3"/>
      <c r="C96" s="3"/>
      <c r="D96" s="3"/>
      <c r="E96" s="3"/>
      <c r="F96" s="3"/>
      <c r="G96" s="3"/>
      <c r="H96" s="3"/>
      <c r="I96" s="3"/>
      <c r="J96" s="3"/>
      <c r="K96" s="3"/>
      <c r="L96" s="3"/>
      <c r="M96" s="3"/>
      <c r="N96" s="3"/>
      <c r="O96" s="3"/>
      <c r="P96" s="3"/>
      <c r="Q96" s="3"/>
      <c r="R96" s="3"/>
      <c r="S96" s="3"/>
      <c r="T96" s="3"/>
      <c r="U96" s="3"/>
      <c r="V96" s="3"/>
      <c r="W96" s="3"/>
      <c r="X96" s="3"/>
      <c r="Y96" s="3"/>
      <c r="Z96" s="3"/>
      <c r="AA96" s="3"/>
    </row>
    <row r="97" spans="1:27">
      <c r="A97" s="12"/>
      <c r="B97" s="3"/>
      <c r="C97" s="3"/>
      <c r="D97" s="3"/>
      <c r="E97" s="3"/>
      <c r="F97" s="3"/>
      <c r="G97" s="3"/>
      <c r="H97" s="3"/>
      <c r="I97" s="3"/>
      <c r="J97" s="3"/>
      <c r="K97" s="3"/>
      <c r="L97" s="3"/>
      <c r="M97" s="3"/>
      <c r="N97" s="3"/>
      <c r="O97" s="3"/>
      <c r="P97" s="3"/>
      <c r="Q97" s="3"/>
      <c r="R97" s="3"/>
      <c r="S97" s="3"/>
      <c r="T97" s="3"/>
      <c r="U97" s="3"/>
      <c r="V97" s="3"/>
      <c r="W97" s="3"/>
      <c r="X97" s="3"/>
      <c r="Y97" s="3"/>
      <c r="Z97" s="3"/>
      <c r="AA97" s="3"/>
    </row>
    <row r="98" spans="1:27">
      <c r="A98" s="12"/>
      <c r="B98" s="3"/>
      <c r="C98" s="3"/>
      <c r="D98" s="3"/>
      <c r="E98" s="3"/>
      <c r="F98" s="3"/>
      <c r="G98" s="3"/>
      <c r="H98" s="3"/>
      <c r="I98" s="3"/>
      <c r="J98" s="3"/>
      <c r="K98" s="3"/>
      <c r="L98" s="3"/>
      <c r="M98" s="3"/>
      <c r="N98" s="3"/>
      <c r="O98" s="3"/>
      <c r="P98" s="3"/>
      <c r="Q98" s="3"/>
      <c r="R98" s="3"/>
      <c r="S98" s="3"/>
      <c r="T98" s="3"/>
      <c r="U98" s="3"/>
      <c r="V98" s="3"/>
      <c r="W98" s="3"/>
      <c r="X98" s="3"/>
      <c r="Y98" s="3"/>
      <c r="Z98" s="3"/>
      <c r="AA98" s="3"/>
    </row>
    <row r="99" spans="1:27">
      <c r="A99" s="12"/>
      <c r="B99" s="3"/>
      <c r="C99" s="3"/>
      <c r="D99" s="3"/>
      <c r="E99" s="3"/>
      <c r="F99" s="3"/>
      <c r="G99" s="3"/>
      <c r="H99" s="3"/>
      <c r="I99" s="3"/>
      <c r="J99" s="3"/>
      <c r="K99" s="3"/>
      <c r="L99" s="3"/>
      <c r="M99" s="3"/>
      <c r="N99" s="3"/>
      <c r="O99" s="3"/>
      <c r="P99" s="3"/>
      <c r="Q99" s="3"/>
      <c r="R99" s="3"/>
      <c r="S99" s="3"/>
      <c r="T99" s="3"/>
      <c r="U99" s="3"/>
      <c r="V99" s="3"/>
      <c r="W99" s="3"/>
      <c r="X99" s="3"/>
      <c r="Y99" s="3"/>
      <c r="Z99" s="3"/>
      <c r="AA99" s="3"/>
    </row>
    <row r="100" spans="1:27">
      <c r="A100" s="1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c r="A101" s="1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c r="A102" s="1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c r="A103" s="1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c r="A104" s="1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c r="A105" s="1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c r="A106" s="1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c r="A107" s="1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c r="A108" s="1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c r="A109" s="1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c r="A110" s="1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c r="A111" s="1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c r="A112" s="1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c r="A113" s="1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c r="A114" s="1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c r="A115" s="1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c r="A116" s="1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c r="A117" s="1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c r="A118" s="1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c r="A119" s="1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c r="A120" s="1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c r="A121" s="1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c r="A122" s="1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c r="A123" s="1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c r="A124" s="1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c r="A125" s="1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c r="A126" s="1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c r="A127" s="1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c r="A128" s="1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8">
      <c r="A129" s="1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8">
      <c r="A130" s="1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8">
      <c r="A131" s="1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8">
      <c r="A132" s="1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8">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3:28">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3:28">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3:28">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3:28">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3:28">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3:28">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3:28">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3:28">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3:28">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3:28">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3:28">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3:28">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3:28">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3:28">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3:28">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3:28">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3:28">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3:28">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3:28">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3:28">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3:28">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3:28">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3:28">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3:28">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3:28">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3:28">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3:28">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3:28">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3:28">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3:28">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3:28">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3:28">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3:28">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3:28">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3:28">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3:28">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3:28">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3:28">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3:28">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3:28">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3:28">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3:28">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3:28">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3:28">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3:28">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3:28">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3:28">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3:28">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3:28">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3:28">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3:28">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3:28">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3:28">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3:28">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3:28">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3:28">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3:28">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3:28">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3:28">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3:28">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3:28">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3:28">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3:28">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sheetData>
  <sheetProtection sheet="1"/>
  <protectedRanges>
    <protectedRange algorithmName="SHA-512" hashValue="eelv8rxAK0AaIwaz2Nn5qKzmeJlXfkEtCO6H1i98tA70C6DryLySWG1KJREWDLvmbS1av42Niy+oXPvqlmIXRw==" saltValue="/206NAZouOJtmIcLPEiF6g==" spinCount="100000" sqref="A15:J27" name="Instructions"/>
  </protectedRanges>
  <mergeCells count="18">
    <mergeCell ref="C10:J10"/>
    <mergeCell ref="B18:J18"/>
    <mergeCell ref="B19:J19"/>
    <mergeCell ref="B16:J16"/>
    <mergeCell ref="B17:J17"/>
    <mergeCell ref="B15:J15"/>
    <mergeCell ref="C11:J11"/>
    <mergeCell ref="C12:J12"/>
    <mergeCell ref="A11:B11"/>
    <mergeCell ref="A12:B12"/>
    <mergeCell ref="B26:J26"/>
    <mergeCell ref="B27:J27"/>
    <mergeCell ref="B20:J20"/>
    <mergeCell ref="B21:J21"/>
    <mergeCell ref="B25:J25"/>
    <mergeCell ref="B24:J24"/>
    <mergeCell ref="B22:J22"/>
    <mergeCell ref="B23:J23"/>
  </mergeCells>
  <conditionalFormatting sqref="C11:J12">
    <cfRule type="expression" dxfId="23" priority="1">
      <formula>ISBLANK(C11)</formula>
    </cfRule>
  </conditionalFormatting>
  <pageMargins left="0.70866141732283472" right="0.70866141732283472" top="0.74803149606299213" bottom="0.74803149606299213" header="0.31496062992125984" footer="0.31496062992125984"/>
  <pageSetup paperSize="9" scale="90" orientation="landscape" r:id="rId1"/>
  <headerFooter>
    <oddFooter xml:space="preserve">&amp;R
&amp;1#&amp;"Aptos,Regular"&amp;10&amp;K000000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240"/>
  <sheetViews>
    <sheetView showGridLines="0" topLeftCell="A16" zoomScale="85" zoomScaleNormal="85" workbookViewId="0">
      <selection activeCell="I14" sqref="I14"/>
    </sheetView>
  </sheetViews>
  <sheetFormatPr defaultColWidth="9" defaultRowHeight="15"/>
  <cols>
    <col min="1" max="1" width="39" style="48" customWidth="1"/>
    <col min="2" max="2" width="30.375" style="48" customWidth="1"/>
    <col min="3" max="3" width="32.5" style="48" customWidth="1"/>
    <col min="4" max="4" width="19.5" style="48" customWidth="1"/>
    <col min="5" max="5" width="29.875" style="48" customWidth="1"/>
    <col min="6" max="13" width="17.5" style="48" customWidth="1"/>
    <col min="14" max="14" width="66.625" style="48" customWidth="1"/>
    <col min="15" max="15" width="16.625" style="48" customWidth="1"/>
    <col min="16" max="16384" width="9" style="48"/>
  </cols>
  <sheetData>
    <row r="1" spans="1:27" s="46" customFormat="1" ht="30.6" customHeight="1">
      <c r="A1" s="110" t="s">
        <v>24</v>
      </c>
      <c r="B1" s="110"/>
      <c r="C1" s="110"/>
      <c r="D1" s="110"/>
      <c r="E1" s="110"/>
      <c r="F1" s="110"/>
      <c r="G1" s="110"/>
      <c r="H1" s="110"/>
      <c r="T1" s="47"/>
      <c r="U1" s="47"/>
      <c r="V1" s="47"/>
      <c r="W1" s="47"/>
      <c r="X1" s="47"/>
      <c r="Y1" s="47"/>
      <c r="Z1" s="47"/>
    </row>
    <row r="2" spans="1:27">
      <c r="B2" s="49"/>
      <c r="C2" s="49"/>
      <c r="D2" s="49"/>
      <c r="E2" s="49"/>
      <c r="F2" s="49"/>
      <c r="G2" s="49"/>
      <c r="H2" s="49"/>
      <c r="T2" s="49"/>
      <c r="U2" s="49"/>
      <c r="V2" s="49"/>
      <c r="W2" s="49"/>
      <c r="X2" s="49"/>
      <c r="Y2" s="49"/>
      <c r="Z2" s="49"/>
    </row>
    <row r="3" spans="1:27" ht="27" customHeight="1">
      <c r="A3" s="50" t="s">
        <v>93</v>
      </c>
      <c r="B3" s="49"/>
      <c r="C3" s="77" t="s">
        <v>74</v>
      </c>
      <c r="D3" s="78" t="s">
        <v>61</v>
      </c>
      <c r="E3" s="79"/>
      <c r="F3" s="79"/>
      <c r="G3" s="79"/>
      <c r="H3" s="79"/>
      <c r="T3" s="49"/>
      <c r="U3" s="49"/>
      <c r="V3" s="49"/>
      <c r="W3" s="49"/>
      <c r="X3" s="49"/>
      <c r="Y3" s="49"/>
      <c r="Z3" s="49"/>
    </row>
    <row r="4" spans="1:27" ht="27" customHeight="1">
      <c r="A4" s="75" t="s">
        <v>4</v>
      </c>
      <c r="B4" s="51"/>
      <c r="C4" s="80"/>
      <c r="D4" s="103" t="s">
        <v>27</v>
      </c>
      <c r="E4" s="104"/>
      <c r="F4" s="104"/>
      <c r="G4" s="104"/>
      <c r="H4" s="104"/>
      <c r="T4" s="49"/>
      <c r="U4" s="49"/>
      <c r="V4" s="49"/>
      <c r="W4" s="49"/>
      <c r="X4" s="49"/>
      <c r="Y4" s="49"/>
      <c r="Z4" s="49"/>
    </row>
    <row r="5" spans="1:27" ht="138" customHeight="1">
      <c r="A5" s="75" t="s">
        <v>25</v>
      </c>
      <c r="B5" s="51"/>
      <c r="C5" s="80" t="str">
        <f>IF(AND(OR(B5="Micro/Small enterprise",B5="Medium-sized enterprise",B5="Large enterprise",B5="Research organization"),OR(B6="Micro/Small enterprise",B6="Medium-sized enterprise",B6="Large enterprise",B6="Research organization"),OR(AND(OR(B5="Micro/Small enterprise",B5="Medium-sized enterprise",B5="Large enterprise"),OR(B6="Micro/Small enterprise",B6="Medium-sized enterprise",B6="Large enterprise")),AND(B5="Research organization",B6="Research organization"))),"In case two partners are involved, one partner must be an enterprise, and the other partner must be a research organization. Please revise the consortium composition.",IF(AND(OR(B13="N/a",B13="Wide dissemination of results",B13=""),B5&lt;&gt;"N/a",B5&lt;&gt;""),"NOTE: A partner has been selected but the project is not claiming effective collaboration. If the project envisages effective collaboration, please update cell B13 accordingly. If the project envisages no partner, please select ""N/a"" in cell B5.",""))</f>
        <v/>
      </c>
      <c r="D5" s="113" t="s">
        <v>28</v>
      </c>
      <c r="E5" s="114"/>
      <c r="F5" s="114"/>
      <c r="G5" s="114"/>
      <c r="H5" s="114"/>
      <c r="T5" s="49"/>
      <c r="U5" s="49"/>
      <c r="V5" s="49"/>
      <c r="W5" s="49"/>
      <c r="X5" s="49"/>
      <c r="Y5" s="49"/>
      <c r="Z5" s="49"/>
    </row>
    <row r="6" spans="1:27" ht="138" customHeight="1">
      <c r="A6" s="75" t="s">
        <v>26</v>
      </c>
      <c r="B6" s="51"/>
      <c r="C6" s="80" t="str">
        <f>IF(AND(OR(B5="Micro/Small enterprise",B5="Medium-sized enterprise",B5="Large enterprise",B5="Research organization"),OR(B6="Micro/Small enterprise",B6="Medium-sized enterprise",B6="Large enterprise",B6="Research organization"),OR(AND(OR(B5="Micro/Small enterprise",B5="Medium-sized enterprise",B5="Large enterprise"),OR(B6="Micro/Small enterprise",B6="Medium-sized enterprise",B6="Large enterprise")),AND(B5="Research organization",B6="Research organization"))),"In case two partners are involved, one partner must be an enterprise, and the other partner must be a research organization. Please revise the consortium composition.",IF(AND(OR(B13="N/a",B13="Wide dissemination of results",B13=""),B6&lt;&gt;"N/a",B6&lt;&gt;""),"NOTE: A partner has been selected but the project is not claiming effective collaboration. If the project envisages effective collaboration, please update cell B13 accordingly. If the project envisages no partner, please select ""N/a"" in cell B6.",""))</f>
        <v/>
      </c>
      <c r="D6" s="113" t="s">
        <v>29</v>
      </c>
      <c r="E6" s="114"/>
      <c r="F6" s="114"/>
      <c r="G6" s="114"/>
      <c r="H6" s="114"/>
      <c r="T6" s="49"/>
      <c r="U6" s="49"/>
      <c r="V6" s="49"/>
      <c r="W6" s="49"/>
      <c r="X6" s="49"/>
      <c r="Y6" s="49"/>
      <c r="Z6" s="49"/>
    </row>
    <row r="7" spans="1:27" ht="72" customHeight="1">
      <c r="A7" s="76" t="s">
        <v>32</v>
      </c>
      <c r="B7" s="51"/>
      <c r="C7" s="80" t="str">
        <f>IF(B7="Group A - Digital R&amp;D","NOTE: Grant amount for Group A - Digital R&amp;D must be between €80,000 and €150,000.",IF(B7="Group B - Green R&amp;D","NOTE: Grant amount for Group B - Green R&amp;D must be between €100,000 and €300,000.",""))</f>
        <v/>
      </c>
      <c r="D7" s="108" t="s">
        <v>81</v>
      </c>
      <c r="E7" s="109"/>
      <c r="F7" s="109"/>
      <c r="G7" s="109"/>
      <c r="H7" s="109"/>
      <c r="I7" s="49"/>
      <c r="J7" s="49"/>
      <c r="K7" s="49"/>
      <c r="L7" s="49"/>
      <c r="M7" s="49"/>
      <c r="N7" s="49"/>
      <c r="O7" s="49"/>
      <c r="P7" s="49"/>
      <c r="Q7" s="49"/>
      <c r="R7" s="49"/>
      <c r="S7" s="49"/>
      <c r="T7" s="49"/>
      <c r="U7" s="49"/>
      <c r="V7" s="49"/>
      <c r="W7" s="49"/>
      <c r="X7" s="49"/>
      <c r="Y7" s="49"/>
      <c r="Z7" s="49"/>
    </row>
    <row r="8" spans="1:27" ht="30" customHeight="1">
      <c r="A8" s="49"/>
      <c r="B8" s="49"/>
      <c r="C8" s="49"/>
      <c r="D8" s="49"/>
      <c r="E8" s="49"/>
      <c r="F8" s="49"/>
      <c r="G8" s="49"/>
      <c r="H8" s="49"/>
      <c r="I8" s="49"/>
      <c r="J8" s="49"/>
      <c r="K8" s="49"/>
      <c r="L8" s="49"/>
      <c r="M8" s="49"/>
      <c r="N8" s="49"/>
      <c r="O8" s="49"/>
      <c r="P8" s="49"/>
      <c r="Q8" s="49"/>
      <c r="R8" s="49"/>
      <c r="S8" s="49"/>
      <c r="T8" s="49"/>
      <c r="U8" s="49"/>
      <c r="V8" s="49"/>
      <c r="W8" s="49"/>
      <c r="X8" s="49"/>
      <c r="Y8" s="49"/>
      <c r="Z8" s="49"/>
    </row>
    <row r="9" spans="1:27" ht="30" customHeight="1">
      <c r="B9" s="49"/>
      <c r="C9" s="49"/>
      <c r="D9" s="49"/>
      <c r="E9" s="49"/>
      <c r="F9" s="49"/>
      <c r="G9" s="49"/>
      <c r="H9" s="49"/>
      <c r="I9" s="49"/>
      <c r="J9" s="49"/>
      <c r="K9" s="49"/>
      <c r="L9" s="49"/>
      <c r="M9" s="49"/>
      <c r="N9" s="49"/>
      <c r="O9" s="49"/>
      <c r="P9" s="49"/>
      <c r="Q9" s="49"/>
      <c r="R9" s="49"/>
      <c r="S9" s="49"/>
      <c r="T9" s="49"/>
      <c r="U9" s="49"/>
      <c r="V9" s="49"/>
      <c r="W9" s="49"/>
      <c r="X9" s="49"/>
      <c r="Y9" s="49"/>
      <c r="Z9" s="49"/>
    </row>
    <row r="10" spans="1:27" ht="30" customHeight="1">
      <c r="A10" s="110" t="s">
        <v>73</v>
      </c>
      <c r="B10" s="110"/>
      <c r="C10" s="110"/>
      <c r="D10" s="110"/>
      <c r="E10" s="110"/>
      <c r="F10" s="110"/>
      <c r="G10" s="110"/>
      <c r="H10" s="110"/>
      <c r="I10" s="49"/>
      <c r="J10" s="49"/>
      <c r="K10" s="49"/>
      <c r="L10" s="49"/>
      <c r="M10" s="49"/>
      <c r="N10" s="49"/>
      <c r="O10" s="49"/>
      <c r="P10" s="49"/>
      <c r="Q10" s="49"/>
      <c r="R10" s="49"/>
      <c r="S10" s="49"/>
      <c r="T10" s="49"/>
      <c r="U10" s="49"/>
      <c r="V10" s="49"/>
      <c r="W10" s="49"/>
      <c r="X10" s="49"/>
      <c r="Y10" s="49"/>
      <c r="Z10" s="49"/>
    </row>
    <row r="11" spans="1:27" ht="16.5" customHeight="1">
      <c r="B11" s="49"/>
      <c r="C11" s="49"/>
      <c r="D11" s="49"/>
      <c r="E11" s="49"/>
      <c r="F11" s="49"/>
      <c r="G11" s="49"/>
      <c r="H11" s="49"/>
      <c r="I11" s="49"/>
      <c r="J11" s="49"/>
      <c r="K11" s="49"/>
      <c r="L11" s="49"/>
      <c r="M11" s="49"/>
      <c r="N11" s="49"/>
      <c r="O11" s="49"/>
      <c r="P11" s="49"/>
      <c r="Q11" s="49"/>
      <c r="R11" s="49"/>
      <c r="S11" s="49"/>
      <c r="T11" s="49"/>
      <c r="U11" s="49"/>
      <c r="V11" s="49"/>
      <c r="W11" s="49"/>
      <c r="X11" s="49"/>
      <c r="Y11" s="49"/>
      <c r="Z11" s="49"/>
    </row>
    <row r="12" spans="1:27" ht="30" customHeight="1">
      <c r="A12" s="50" t="s">
        <v>100</v>
      </c>
      <c r="B12" s="49"/>
      <c r="C12" s="77" t="s">
        <v>74</v>
      </c>
      <c r="D12" s="111" t="s">
        <v>61</v>
      </c>
      <c r="E12" s="112"/>
      <c r="F12" s="112"/>
      <c r="G12" s="112"/>
      <c r="H12" s="112"/>
      <c r="I12" s="49"/>
      <c r="J12" s="49"/>
      <c r="K12" s="49"/>
      <c r="L12" s="49"/>
      <c r="M12" s="49"/>
      <c r="N12" s="49"/>
      <c r="O12" s="49"/>
      <c r="P12" s="49"/>
      <c r="Q12" s="49"/>
      <c r="R12" s="49"/>
      <c r="S12" s="49"/>
      <c r="T12" s="49"/>
      <c r="U12" s="49"/>
      <c r="V12" s="49"/>
      <c r="W12" s="49"/>
      <c r="X12" s="49"/>
      <c r="Y12" s="49"/>
      <c r="Z12" s="49"/>
    </row>
    <row r="13" spans="1:27" ht="147.75" customHeight="1">
      <c r="A13" s="76" t="s">
        <v>79</v>
      </c>
      <c r="B13" s="51"/>
      <c r="C13" s="80" t="str">
        <f>IF(B13="Effective collaboration",IF(AND(OR(B5="N/a",B5=""),OR(B6="N/a",B6="")),"NOTE: Effective collaboration requires at least one partner. Please select a partner type in cells B5 or B6, or update cell B13.",_xlfn._LONGTEXT("NOTE: In case the partner is an enterprise: no single enterprise bears more than 70% of the eligible costs. In case the partner is a research organization: the research organization must bear at least 10% of the eligible costs and has the right to publish"," their own research results.")),IF(B13="Wide dissemination of results","NOTE: Dissemination costs are not eligible for projects claiming increased aid intensity for wide dissemination of results. Please ensure your project does not include expenditures for dissemination.","NOTE: Please refer to baseline aid intensity thresholds."))</f>
        <v>NOTE: Please refer to baseline aid intensity thresholds.</v>
      </c>
      <c r="D13" s="103" t="s">
        <v>62</v>
      </c>
      <c r="E13" s="104"/>
      <c r="F13" s="104"/>
      <c r="G13" s="104"/>
      <c r="H13" s="104"/>
      <c r="I13" s="49"/>
      <c r="J13" s="49"/>
      <c r="K13" s="49"/>
      <c r="L13" s="49"/>
      <c r="M13" s="49"/>
      <c r="N13" s="49"/>
      <c r="O13" s="49"/>
      <c r="P13" s="49"/>
      <c r="Q13" s="49"/>
      <c r="R13" s="49"/>
      <c r="S13" s="49"/>
      <c r="T13" s="49"/>
      <c r="U13" s="49"/>
      <c r="V13" s="49"/>
      <c r="W13" s="49"/>
      <c r="X13" s="49"/>
      <c r="Y13" s="49"/>
      <c r="Z13" s="49"/>
      <c r="AA13" s="49"/>
    </row>
    <row r="14" spans="1:27" ht="76.5" customHeight="1">
      <c r="A14" s="76" t="s">
        <v>72</v>
      </c>
      <c r="B14" s="91"/>
      <c r="C14" s="80" t="str">
        <f>IF(B14&gt;IF(OR($B$13="Effective collaboration",$B$13="Wide dissemination of results"),IF(B4="Micro/Small enterprise",0.6,0.5),IF(B4="Micro/Small enterprise",0.45,0.35)),"⚠️ Exceeds maximum allowed aid intensity","")</f>
        <v/>
      </c>
      <c r="D14" s="106" t="s">
        <v>71</v>
      </c>
      <c r="E14" s="107"/>
      <c r="F14" s="107"/>
      <c r="G14" s="107"/>
      <c r="H14" s="107"/>
      <c r="I14" s="49"/>
      <c r="J14" s="49"/>
      <c r="K14" s="49"/>
      <c r="L14" s="49"/>
      <c r="M14" s="49"/>
      <c r="N14" s="49"/>
      <c r="O14" s="49"/>
      <c r="P14" s="49"/>
      <c r="Q14" s="49"/>
      <c r="R14" s="49"/>
      <c r="S14" s="49"/>
      <c r="T14" s="49"/>
      <c r="U14" s="49"/>
      <c r="V14" s="49"/>
      <c r="W14" s="49"/>
      <c r="X14" s="49"/>
      <c r="Y14" s="49"/>
      <c r="Z14" s="49"/>
      <c r="AA14" s="49"/>
    </row>
    <row r="15" spans="1:27" ht="76.5" customHeight="1">
      <c r="A15" s="76" t="s">
        <v>76</v>
      </c>
      <c r="B15" s="92"/>
      <c r="C15" s="80" t="str">
        <f>IF(AND(OR(B5="N/a",B5=""),B15&gt;0),"NOTE: Partner aid intensity should be 0 if no partner is involved.","")</f>
        <v/>
      </c>
      <c r="D15" s="108"/>
      <c r="E15" s="109"/>
      <c r="F15" s="109"/>
      <c r="G15" s="109"/>
      <c r="H15" s="109"/>
      <c r="I15" s="49"/>
      <c r="J15" s="49"/>
      <c r="K15" s="49"/>
      <c r="L15" s="49"/>
      <c r="M15" s="49"/>
      <c r="N15" s="49"/>
      <c r="O15" s="49"/>
      <c r="P15" s="49"/>
      <c r="Q15" s="49"/>
      <c r="R15" s="49"/>
      <c r="S15" s="49"/>
      <c r="T15" s="49"/>
      <c r="U15" s="49"/>
      <c r="V15" s="49"/>
      <c r="W15" s="49"/>
      <c r="X15" s="49"/>
      <c r="Y15" s="49"/>
      <c r="Z15" s="49"/>
      <c r="AA15" s="49"/>
    </row>
    <row r="16" spans="1:27" ht="76.5" customHeight="1">
      <c r="A16" s="76" t="s">
        <v>77</v>
      </c>
      <c r="B16" s="52"/>
      <c r="C16" s="80" t="str">
        <f>IF(AND(OR(B6="N/a",B6=""),B16&gt;0),"NOTE: Partner aid intensity should be 0 if no partner is involved.","")</f>
        <v/>
      </c>
      <c r="D16" s="103"/>
      <c r="E16" s="104"/>
      <c r="F16" s="104"/>
      <c r="G16" s="104"/>
      <c r="H16" s="104"/>
      <c r="I16" s="49"/>
      <c r="J16" s="49"/>
      <c r="K16" s="49"/>
      <c r="L16" s="49"/>
      <c r="M16" s="49"/>
      <c r="N16" s="49"/>
      <c r="O16" s="49"/>
      <c r="P16" s="49"/>
      <c r="Q16" s="49"/>
      <c r="R16" s="49"/>
      <c r="S16" s="49"/>
      <c r="T16" s="49"/>
      <c r="U16" s="49"/>
      <c r="V16" s="49"/>
      <c r="W16" s="49"/>
      <c r="X16" s="49"/>
      <c r="Y16" s="49"/>
      <c r="Z16" s="49"/>
      <c r="AA16" s="49"/>
    </row>
    <row r="17" spans="1:26">
      <c r="A17" s="49"/>
      <c r="B17" s="93"/>
      <c r="C17" s="49"/>
      <c r="D17" s="49"/>
      <c r="E17" s="49"/>
      <c r="F17" s="49"/>
      <c r="G17" s="49"/>
      <c r="H17" s="49"/>
      <c r="I17" s="49"/>
      <c r="J17" s="49"/>
      <c r="K17" s="49"/>
      <c r="L17" s="49"/>
      <c r="M17" s="49"/>
      <c r="N17" s="49"/>
      <c r="O17" s="49"/>
      <c r="P17" s="49"/>
      <c r="Q17" s="49"/>
      <c r="R17" s="49"/>
      <c r="S17" s="49"/>
      <c r="T17" s="49"/>
      <c r="U17" s="49"/>
      <c r="V17" s="49"/>
      <c r="W17" s="49"/>
      <c r="X17" s="49"/>
      <c r="Y17" s="49"/>
      <c r="Z17" s="49"/>
    </row>
    <row r="18" spans="1:26">
      <c r="A18" s="49"/>
      <c r="B18" s="49"/>
      <c r="C18" s="49"/>
      <c r="D18" s="49"/>
      <c r="E18" s="49"/>
      <c r="F18" s="49"/>
      <c r="G18" s="49"/>
      <c r="H18" s="49"/>
      <c r="I18" s="49"/>
      <c r="J18" s="49"/>
      <c r="K18" s="49"/>
      <c r="L18" s="49"/>
      <c r="M18" s="49"/>
      <c r="N18" s="49"/>
      <c r="O18" s="49"/>
      <c r="P18" s="49"/>
      <c r="Q18" s="49"/>
      <c r="R18" s="49"/>
      <c r="S18" s="49"/>
      <c r="T18" s="49"/>
      <c r="U18" s="49"/>
      <c r="V18" s="49"/>
      <c r="W18" s="49"/>
      <c r="X18" s="49"/>
      <c r="Y18" s="49"/>
      <c r="Z18" s="49"/>
    </row>
    <row r="19" spans="1:26" s="46" customFormat="1" ht="30.6" customHeight="1">
      <c r="A19" s="99" t="s">
        <v>75</v>
      </c>
      <c r="B19" s="100"/>
      <c r="C19" s="100"/>
      <c r="D19" s="100"/>
      <c r="E19" s="100"/>
      <c r="F19" s="100"/>
      <c r="G19" s="100"/>
      <c r="H19" s="100"/>
      <c r="I19" s="100"/>
      <c r="J19" s="100"/>
      <c r="K19" s="100"/>
      <c r="L19" s="100"/>
      <c r="M19" s="100"/>
      <c r="N19" s="100"/>
      <c r="Q19" s="47"/>
      <c r="R19" s="47"/>
      <c r="S19" s="47"/>
      <c r="T19" s="47"/>
      <c r="U19" s="47"/>
      <c r="V19" s="47"/>
      <c r="W19" s="47"/>
      <c r="X19" s="47"/>
      <c r="Y19" s="47"/>
      <c r="Z19" s="47"/>
    </row>
    <row r="20" spans="1:26" ht="42.4" customHeight="1">
      <c r="A20" s="105" t="s">
        <v>83</v>
      </c>
      <c r="B20" s="105"/>
      <c r="C20" s="105"/>
      <c r="D20" s="105"/>
      <c r="E20" s="105"/>
      <c r="F20" s="105"/>
      <c r="G20" s="105"/>
      <c r="H20" s="105"/>
      <c r="I20" s="105"/>
      <c r="J20" s="105"/>
      <c r="K20" s="105"/>
      <c r="L20" s="105"/>
      <c r="M20" s="105"/>
      <c r="N20" s="105"/>
      <c r="P20" s="49"/>
      <c r="Q20" s="49"/>
      <c r="R20" s="49"/>
      <c r="S20" s="49"/>
      <c r="T20" s="49"/>
      <c r="U20" s="49"/>
      <c r="V20" s="49"/>
      <c r="W20" s="49"/>
      <c r="X20" s="49"/>
      <c r="Y20" s="49"/>
      <c r="Z20" s="49"/>
    </row>
    <row r="21" spans="1:26">
      <c r="P21" s="49"/>
      <c r="Q21" s="49"/>
      <c r="R21" s="49"/>
      <c r="S21" s="49"/>
      <c r="T21" s="49"/>
      <c r="U21" s="49"/>
      <c r="V21" s="49"/>
      <c r="W21" s="49"/>
      <c r="X21" s="49"/>
      <c r="Y21" s="49"/>
      <c r="Z21" s="49"/>
    </row>
    <row r="22" spans="1:26" ht="21">
      <c r="A22" s="99" t="s">
        <v>84</v>
      </c>
      <c r="B22" s="100"/>
      <c r="C22" s="100"/>
      <c r="D22" s="100"/>
      <c r="E22" s="100"/>
      <c r="F22" s="100"/>
      <c r="G22" s="100"/>
      <c r="H22" s="100"/>
      <c r="I22" s="100"/>
      <c r="J22" s="100"/>
      <c r="K22" s="100"/>
      <c r="L22" s="100"/>
      <c r="M22" s="100"/>
      <c r="N22" s="100"/>
      <c r="P22" s="49"/>
      <c r="Q22" s="49"/>
      <c r="R22" s="49"/>
      <c r="S22" s="49"/>
      <c r="T22" s="49"/>
      <c r="U22" s="49"/>
      <c r="V22" s="49"/>
      <c r="W22" s="49"/>
      <c r="X22" s="49"/>
      <c r="Y22" s="49"/>
      <c r="Z22" s="49"/>
    </row>
    <row r="23" spans="1:26">
      <c r="P23" s="49"/>
      <c r="Q23" s="49"/>
      <c r="R23" s="49"/>
      <c r="S23" s="49"/>
      <c r="T23" s="49"/>
      <c r="U23" s="49"/>
      <c r="V23" s="49"/>
      <c r="W23" s="49"/>
      <c r="X23" s="49"/>
      <c r="Y23" s="49"/>
      <c r="Z23" s="49"/>
    </row>
    <row r="24" spans="1:26" ht="57" customHeight="1">
      <c r="A24" s="53" t="s">
        <v>103</v>
      </c>
      <c r="B24" s="53" t="s">
        <v>23</v>
      </c>
      <c r="C24" s="53" t="s">
        <v>102</v>
      </c>
      <c r="D24" s="53" t="s">
        <v>101</v>
      </c>
      <c r="E24" s="53" t="s">
        <v>11</v>
      </c>
      <c r="F24" s="53" t="s">
        <v>55</v>
      </c>
      <c r="G24" s="53" t="s">
        <v>114</v>
      </c>
      <c r="H24" s="53" t="s">
        <v>115</v>
      </c>
      <c r="I24" s="53" t="s">
        <v>94</v>
      </c>
      <c r="J24" s="53" t="s">
        <v>39</v>
      </c>
      <c r="K24" s="53" t="s">
        <v>112</v>
      </c>
      <c r="L24" s="53" t="s">
        <v>12</v>
      </c>
      <c r="M24" s="53" t="s">
        <v>13</v>
      </c>
      <c r="N24" s="53" t="s">
        <v>88</v>
      </c>
      <c r="O24" s="54"/>
      <c r="P24" s="54"/>
      <c r="Q24" s="54"/>
      <c r="R24" s="54"/>
      <c r="S24" s="54"/>
      <c r="T24" s="49"/>
      <c r="U24" s="49"/>
      <c r="V24" s="49"/>
      <c r="W24" s="49"/>
      <c r="X24" s="49"/>
      <c r="Y24" s="49"/>
    </row>
    <row r="25" spans="1:26">
      <c r="A25" s="55"/>
      <c r="B25" s="56"/>
      <c r="C25" s="57"/>
      <c r="D25" s="56"/>
      <c r="E25" s="58" t="str">
        <f>IF(D25="Applicant",IF($B$4="","",$B$4),IF(D25="Partner 1",IF($B$5="","",$B$5),IF(D25="Partner 2",IF($B$6="","",$B$6),"")))</f>
        <v/>
      </c>
      <c r="F25" s="59"/>
      <c r="G25" s="59"/>
      <c r="H25" s="59"/>
      <c r="I25" s="60"/>
      <c r="J25" s="61">
        <f>DirectCost[[#This Row],[Unit cost (without VAT)]]*DirectCost[[#This Row],[Quantity]]</f>
        <v>0</v>
      </c>
      <c r="K25" s="61">
        <f>(DirectCost[[#This Row],[Unit cost (without VAT)]]+DirectCost[[#This Row],[ Eligible VAT per unit]])*DirectCost[[#This Row],[Quantity]]</f>
        <v>0</v>
      </c>
      <c r="L25" s="61" t="str" cm="1">
        <f t="array" ref="L25">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25" s="61" t="str">
        <f>IF(OR(DirectCost[[#This Row],[Grant amount]]="",ISERROR(DirectCost[[#This Row],[Grant amount]])),"",DirectCost[[#This Row],[Total eligible cost incl. el. VAT]]-DirectCost[[#This Row],[Grant amount]])</f>
        <v/>
      </c>
      <c r="N25" s="62"/>
      <c r="O25" s="54"/>
      <c r="P25" s="54"/>
      <c r="Q25" s="54"/>
      <c r="R25" s="54"/>
      <c r="S25" s="54"/>
      <c r="T25" s="49"/>
      <c r="U25" s="49"/>
      <c r="V25" s="49"/>
      <c r="W25" s="49"/>
      <c r="X25" s="49"/>
      <c r="Y25" s="49"/>
    </row>
    <row r="26" spans="1:26">
      <c r="A26" s="55"/>
      <c r="B26" s="56"/>
      <c r="C26" s="63"/>
      <c r="D26" s="56"/>
      <c r="E26" s="58" t="str">
        <f t="shared" ref="E26:E49" si="0">IF(D26="Applicant",IF($B$4="","",$B$4),IF(D26="Partner 1",IF($B$5="","",$B$5),IF(D26="Partner 2",IF($B$6="","",$B$6),"")))</f>
        <v/>
      </c>
      <c r="F26" s="59"/>
      <c r="G26" s="59"/>
      <c r="H26" s="59"/>
      <c r="I26" s="60"/>
      <c r="J26" s="61">
        <f>DirectCost[[#This Row],[Unit cost (without VAT)]]*DirectCost[[#This Row],[Quantity]]</f>
        <v>0</v>
      </c>
      <c r="K26" s="61">
        <f>(DirectCost[[#This Row],[Unit cost (without VAT)]]+DirectCost[[#This Row],[ Eligible VAT per unit]])*DirectCost[[#This Row],[Quantity]]</f>
        <v>0</v>
      </c>
      <c r="L26" s="61" t="str" cm="1">
        <f t="array" ref="L26">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26" s="61" t="str">
        <f>IF(OR(DirectCost[[#This Row],[Grant amount]]="",ISERROR(DirectCost[[#This Row],[Grant amount]])),"",DirectCost[[#This Row],[Total eligible cost incl. el. VAT]]-DirectCost[[#This Row],[Grant amount]])</f>
        <v/>
      </c>
      <c r="N26" s="62"/>
      <c r="O26" s="54"/>
      <c r="P26" s="54"/>
      <c r="Q26" s="54"/>
      <c r="R26" s="54"/>
      <c r="S26" s="54"/>
      <c r="T26" s="49"/>
      <c r="U26" s="49"/>
      <c r="V26" s="49"/>
      <c r="W26" s="49"/>
      <c r="X26" s="49"/>
      <c r="Y26" s="49"/>
    </row>
    <row r="27" spans="1:26">
      <c r="A27" s="55"/>
      <c r="B27" s="56"/>
      <c r="C27" s="57"/>
      <c r="D27" s="56"/>
      <c r="E27" s="58" t="str">
        <f t="shared" si="0"/>
        <v/>
      </c>
      <c r="F27" s="59"/>
      <c r="G27" s="59"/>
      <c r="H27" s="59"/>
      <c r="I27" s="60"/>
      <c r="J27" s="61">
        <f>DirectCost[[#This Row],[Unit cost (without VAT)]]*DirectCost[[#This Row],[Quantity]]</f>
        <v>0</v>
      </c>
      <c r="K27" s="61">
        <f>(DirectCost[[#This Row],[Unit cost (without VAT)]]+DirectCost[[#This Row],[ Eligible VAT per unit]])*DirectCost[[#This Row],[Quantity]]</f>
        <v>0</v>
      </c>
      <c r="L27" s="61" t="str" cm="1">
        <f t="array" ref="L27">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27" s="61" t="str">
        <f>IF(OR(DirectCost[[#This Row],[Grant amount]]="",ISERROR(DirectCost[[#This Row],[Grant amount]])),"",DirectCost[[#This Row],[Total eligible cost incl. el. VAT]]-DirectCost[[#This Row],[Grant amount]])</f>
        <v/>
      </c>
      <c r="N27" s="62"/>
      <c r="O27" s="54"/>
      <c r="P27" s="54"/>
      <c r="Q27" s="54"/>
      <c r="R27" s="54"/>
      <c r="S27" s="54"/>
      <c r="T27" s="49"/>
      <c r="U27" s="49"/>
      <c r="V27" s="49"/>
      <c r="W27" s="49"/>
      <c r="X27" s="49"/>
      <c r="Y27" s="49"/>
    </row>
    <row r="28" spans="1:26">
      <c r="A28" s="55"/>
      <c r="B28" s="56"/>
      <c r="C28" s="57"/>
      <c r="D28" s="56"/>
      <c r="E28" s="58" t="str">
        <f t="shared" si="0"/>
        <v/>
      </c>
      <c r="F28" s="59"/>
      <c r="G28" s="59"/>
      <c r="H28" s="59"/>
      <c r="I28" s="60"/>
      <c r="J28" s="61">
        <f>DirectCost[[#This Row],[Unit cost (without VAT)]]*DirectCost[[#This Row],[Quantity]]</f>
        <v>0</v>
      </c>
      <c r="K28" s="61">
        <f>(DirectCost[[#This Row],[Unit cost (without VAT)]]+DirectCost[[#This Row],[ Eligible VAT per unit]])*DirectCost[[#This Row],[Quantity]]</f>
        <v>0</v>
      </c>
      <c r="L28" s="61" t="str" cm="1">
        <f t="array" ref="L28">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28" s="61" t="str">
        <f>IF(OR(DirectCost[[#This Row],[Grant amount]]="",ISERROR(DirectCost[[#This Row],[Grant amount]])),"",DirectCost[[#This Row],[Total eligible cost incl. el. VAT]]-DirectCost[[#This Row],[Grant amount]])</f>
        <v/>
      </c>
      <c r="N28" s="62"/>
      <c r="O28" s="49"/>
      <c r="P28" s="49"/>
      <c r="Q28" s="49"/>
      <c r="R28" s="49"/>
      <c r="S28" s="49"/>
      <c r="T28" s="49"/>
      <c r="U28" s="49"/>
      <c r="V28" s="49"/>
      <c r="W28" s="49"/>
      <c r="X28" s="49"/>
      <c r="Y28" s="49"/>
    </row>
    <row r="29" spans="1:26">
      <c r="A29" s="55"/>
      <c r="B29" s="56"/>
      <c r="C29" s="57"/>
      <c r="D29" s="56"/>
      <c r="E29" s="58" t="str">
        <f t="shared" si="0"/>
        <v/>
      </c>
      <c r="F29" s="59"/>
      <c r="G29" s="59"/>
      <c r="H29" s="59"/>
      <c r="I29" s="60"/>
      <c r="J29" s="61">
        <f>DirectCost[[#This Row],[Unit cost (without VAT)]]*DirectCost[[#This Row],[Quantity]]</f>
        <v>0</v>
      </c>
      <c r="K29" s="61">
        <f>(DirectCost[[#This Row],[Unit cost (without VAT)]]+DirectCost[[#This Row],[ Eligible VAT per unit]])*DirectCost[[#This Row],[Quantity]]</f>
        <v>0</v>
      </c>
      <c r="L29" s="61" t="str" cm="1">
        <f t="array" ref="L29">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29" s="61" t="str">
        <f>IF(OR(DirectCost[[#This Row],[Grant amount]]="",ISERROR(DirectCost[[#This Row],[Grant amount]])),"",DirectCost[[#This Row],[Total eligible cost incl. el. VAT]]-DirectCost[[#This Row],[Grant amount]])</f>
        <v/>
      </c>
      <c r="N29" s="62"/>
      <c r="O29" s="49"/>
      <c r="P29" s="49"/>
      <c r="Q29" s="49"/>
      <c r="R29" s="49"/>
      <c r="S29" s="49"/>
      <c r="T29" s="49"/>
      <c r="U29" s="49"/>
      <c r="V29" s="49"/>
      <c r="W29" s="49"/>
      <c r="X29" s="49"/>
      <c r="Y29" s="49"/>
    </row>
    <row r="30" spans="1:26">
      <c r="A30" s="55"/>
      <c r="B30" s="56"/>
      <c r="C30" s="57"/>
      <c r="D30" s="56"/>
      <c r="E30" s="58" t="str">
        <f t="shared" si="0"/>
        <v/>
      </c>
      <c r="F30" s="59"/>
      <c r="G30" s="59"/>
      <c r="H30" s="59"/>
      <c r="I30" s="60"/>
      <c r="J30" s="61">
        <f>DirectCost[[#This Row],[Unit cost (without VAT)]]*DirectCost[[#This Row],[Quantity]]</f>
        <v>0</v>
      </c>
      <c r="K30" s="61">
        <f>(DirectCost[[#This Row],[Unit cost (without VAT)]]+DirectCost[[#This Row],[ Eligible VAT per unit]])*DirectCost[[#This Row],[Quantity]]</f>
        <v>0</v>
      </c>
      <c r="L30" s="61" t="str" cm="1">
        <f t="array" ref="L30">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0" s="61" t="str">
        <f>IF(OR(DirectCost[[#This Row],[Grant amount]]="",ISERROR(DirectCost[[#This Row],[Grant amount]])),"",DirectCost[[#This Row],[Total eligible cost incl. el. VAT]]-DirectCost[[#This Row],[Grant amount]])</f>
        <v/>
      </c>
      <c r="N30" s="62"/>
      <c r="O30" s="49"/>
      <c r="P30" s="49"/>
      <c r="Q30" s="49"/>
      <c r="R30" s="49"/>
      <c r="S30" s="49"/>
      <c r="T30" s="49"/>
      <c r="U30" s="49"/>
      <c r="V30" s="49"/>
      <c r="W30" s="49"/>
      <c r="X30" s="49"/>
      <c r="Y30" s="49"/>
    </row>
    <row r="31" spans="1:26">
      <c r="A31" s="55"/>
      <c r="B31" s="56"/>
      <c r="C31" s="57"/>
      <c r="D31" s="56"/>
      <c r="E31" s="58" t="str">
        <f t="shared" si="0"/>
        <v/>
      </c>
      <c r="F31" s="59"/>
      <c r="G31" s="59"/>
      <c r="H31" s="59"/>
      <c r="I31" s="60"/>
      <c r="J31" s="61">
        <f>DirectCost[[#This Row],[Unit cost (without VAT)]]*DirectCost[[#This Row],[Quantity]]</f>
        <v>0</v>
      </c>
      <c r="K31" s="61">
        <f>(DirectCost[[#This Row],[Unit cost (without VAT)]]+DirectCost[[#This Row],[ Eligible VAT per unit]])*DirectCost[[#This Row],[Quantity]]</f>
        <v>0</v>
      </c>
      <c r="L31" s="61" t="str" cm="1">
        <f t="array" ref="L31">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1" s="61" t="str">
        <f>IF(OR(DirectCost[[#This Row],[Grant amount]]="",ISERROR(DirectCost[[#This Row],[Grant amount]])),"",DirectCost[[#This Row],[Total eligible cost incl. el. VAT]]-DirectCost[[#This Row],[Grant amount]])</f>
        <v/>
      </c>
      <c r="N31" s="62"/>
      <c r="O31" s="49"/>
      <c r="P31" s="49"/>
      <c r="Q31" s="49"/>
      <c r="R31" s="49"/>
      <c r="S31" s="49"/>
      <c r="T31" s="49"/>
      <c r="U31" s="49"/>
      <c r="V31" s="49"/>
      <c r="W31" s="49"/>
      <c r="X31" s="49"/>
      <c r="Y31" s="49"/>
    </row>
    <row r="32" spans="1:26">
      <c r="A32" s="55"/>
      <c r="B32" s="56"/>
      <c r="C32" s="57"/>
      <c r="D32" s="56"/>
      <c r="E32" s="58" t="str">
        <f t="shared" si="0"/>
        <v/>
      </c>
      <c r="F32" s="59"/>
      <c r="G32" s="59"/>
      <c r="H32" s="59"/>
      <c r="I32" s="60"/>
      <c r="J32" s="61">
        <f>DirectCost[[#This Row],[Unit cost (without VAT)]]*DirectCost[[#This Row],[Quantity]]</f>
        <v>0</v>
      </c>
      <c r="K32" s="61">
        <f>(DirectCost[[#This Row],[Unit cost (without VAT)]]+DirectCost[[#This Row],[ Eligible VAT per unit]])*DirectCost[[#This Row],[Quantity]]</f>
        <v>0</v>
      </c>
      <c r="L32" s="61" t="str" cm="1">
        <f t="array" ref="L32">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2" s="61" t="str">
        <f>IF(OR(DirectCost[[#This Row],[Grant amount]]="",ISERROR(DirectCost[[#This Row],[Grant amount]])),"",DirectCost[[#This Row],[Total eligible cost incl. el. VAT]]-DirectCost[[#This Row],[Grant amount]])</f>
        <v/>
      </c>
      <c r="N32" s="62"/>
      <c r="O32" s="49"/>
      <c r="P32" s="49"/>
      <c r="Q32" s="49"/>
      <c r="R32" s="49"/>
      <c r="S32" s="49"/>
      <c r="T32" s="49"/>
      <c r="U32" s="49"/>
      <c r="V32" s="49"/>
      <c r="W32" s="49"/>
      <c r="X32" s="49"/>
      <c r="Y32" s="49"/>
    </row>
    <row r="33" spans="1:26">
      <c r="A33" s="55"/>
      <c r="B33" s="56"/>
      <c r="C33" s="57"/>
      <c r="D33" s="56"/>
      <c r="E33" s="58" t="str">
        <f t="shared" si="0"/>
        <v/>
      </c>
      <c r="F33" s="59"/>
      <c r="G33" s="59"/>
      <c r="H33" s="59"/>
      <c r="I33" s="60"/>
      <c r="J33" s="61">
        <f>DirectCost[[#This Row],[Unit cost (without VAT)]]*DirectCost[[#This Row],[Quantity]]</f>
        <v>0</v>
      </c>
      <c r="K33" s="61">
        <f>(DirectCost[[#This Row],[Unit cost (without VAT)]]+DirectCost[[#This Row],[ Eligible VAT per unit]])*DirectCost[[#This Row],[Quantity]]</f>
        <v>0</v>
      </c>
      <c r="L33" s="61" t="str" cm="1">
        <f t="array" ref="L33">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3" s="61" t="str">
        <f>IF(OR(DirectCost[[#This Row],[Grant amount]]="",ISERROR(DirectCost[[#This Row],[Grant amount]])),"",DirectCost[[#This Row],[Total eligible cost incl. el. VAT]]-DirectCost[[#This Row],[Grant amount]])</f>
        <v/>
      </c>
      <c r="N33" s="62"/>
      <c r="O33" s="49"/>
      <c r="P33" s="49"/>
      <c r="Q33" s="49"/>
      <c r="R33" s="49"/>
      <c r="S33" s="49"/>
      <c r="T33" s="49"/>
      <c r="U33" s="49"/>
      <c r="V33" s="49"/>
      <c r="W33" s="49"/>
      <c r="X33" s="49"/>
      <c r="Y33" s="49"/>
    </row>
    <row r="34" spans="1:26">
      <c r="A34" s="55"/>
      <c r="B34" s="56"/>
      <c r="C34" s="57"/>
      <c r="D34" s="56"/>
      <c r="E34" s="58" t="str">
        <f t="shared" si="0"/>
        <v/>
      </c>
      <c r="F34" s="59"/>
      <c r="G34" s="59"/>
      <c r="H34" s="59"/>
      <c r="I34" s="60"/>
      <c r="J34" s="61">
        <f>DirectCost[[#This Row],[Unit cost (without VAT)]]*DirectCost[[#This Row],[Quantity]]</f>
        <v>0</v>
      </c>
      <c r="K34" s="61">
        <f>(DirectCost[[#This Row],[Unit cost (without VAT)]]+DirectCost[[#This Row],[ Eligible VAT per unit]])*DirectCost[[#This Row],[Quantity]]</f>
        <v>0</v>
      </c>
      <c r="L34" s="61" t="str" cm="1">
        <f t="array" ref="L34">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4" s="61" t="str">
        <f>IF(OR(DirectCost[[#This Row],[Grant amount]]="",ISERROR(DirectCost[[#This Row],[Grant amount]])),"",DirectCost[[#This Row],[Total eligible cost incl. el. VAT]]-DirectCost[[#This Row],[Grant amount]])</f>
        <v/>
      </c>
      <c r="N34" s="62"/>
      <c r="O34" s="49"/>
      <c r="P34" s="49"/>
      <c r="Q34" s="49"/>
      <c r="R34" s="49"/>
      <c r="S34" s="49"/>
      <c r="T34" s="49"/>
      <c r="U34" s="49"/>
      <c r="V34" s="49"/>
      <c r="W34" s="49"/>
      <c r="X34" s="49"/>
      <c r="Y34" s="49"/>
    </row>
    <row r="35" spans="1:26">
      <c r="A35" s="55"/>
      <c r="B35" s="56"/>
      <c r="C35" s="57"/>
      <c r="D35" s="56"/>
      <c r="E35" s="58" t="str">
        <f t="shared" si="0"/>
        <v/>
      </c>
      <c r="F35" s="59"/>
      <c r="G35" s="59"/>
      <c r="H35" s="59"/>
      <c r="I35" s="60"/>
      <c r="J35" s="61">
        <f>DirectCost[[#This Row],[Unit cost (without VAT)]]*DirectCost[[#This Row],[Quantity]]</f>
        <v>0</v>
      </c>
      <c r="K35" s="61">
        <f>(DirectCost[[#This Row],[Unit cost (without VAT)]]+DirectCost[[#This Row],[ Eligible VAT per unit]])*DirectCost[[#This Row],[Quantity]]</f>
        <v>0</v>
      </c>
      <c r="L35" s="61" t="str" cm="1">
        <f t="array" ref="L35">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5" s="61" t="str">
        <f>IF(OR(DirectCost[[#This Row],[Grant amount]]="",ISERROR(DirectCost[[#This Row],[Grant amount]])),"",DirectCost[[#This Row],[Total eligible cost incl. el. VAT]]-DirectCost[[#This Row],[Grant amount]])</f>
        <v/>
      </c>
      <c r="N35" s="62"/>
      <c r="O35" s="49"/>
      <c r="P35" s="49"/>
      <c r="Q35" s="49"/>
      <c r="R35" s="49"/>
      <c r="S35" s="49"/>
      <c r="T35" s="49"/>
      <c r="U35" s="49"/>
      <c r="V35" s="49"/>
      <c r="W35" s="49"/>
      <c r="X35" s="49"/>
      <c r="Y35" s="49"/>
    </row>
    <row r="36" spans="1:26">
      <c r="A36" s="55"/>
      <c r="B36" s="56"/>
      <c r="C36" s="57"/>
      <c r="D36" s="56"/>
      <c r="E36" s="58" t="str">
        <f t="shared" si="0"/>
        <v/>
      </c>
      <c r="F36" s="59"/>
      <c r="G36" s="59"/>
      <c r="H36" s="59"/>
      <c r="I36" s="60"/>
      <c r="J36" s="61">
        <f>DirectCost[[#This Row],[Unit cost (without VAT)]]*DirectCost[[#This Row],[Quantity]]</f>
        <v>0</v>
      </c>
      <c r="K36" s="61">
        <f>(DirectCost[[#This Row],[Unit cost (without VAT)]]+DirectCost[[#This Row],[ Eligible VAT per unit]])*DirectCost[[#This Row],[Quantity]]</f>
        <v>0</v>
      </c>
      <c r="L36" s="61" t="str" cm="1">
        <f t="array" ref="L36">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6" s="61" t="str">
        <f>IF(OR(DirectCost[[#This Row],[Grant amount]]="",ISERROR(DirectCost[[#This Row],[Grant amount]])),"",DirectCost[[#This Row],[Total eligible cost incl. el. VAT]]-DirectCost[[#This Row],[Grant amount]])</f>
        <v/>
      </c>
      <c r="N36" s="62"/>
      <c r="O36" s="49"/>
      <c r="P36" s="49"/>
      <c r="Q36" s="49"/>
      <c r="R36" s="49"/>
      <c r="S36" s="49"/>
      <c r="T36" s="49"/>
      <c r="U36" s="49"/>
      <c r="V36" s="49"/>
      <c r="W36" s="49"/>
      <c r="X36" s="49"/>
      <c r="Y36" s="49"/>
    </row>
    <row r="37" spans="1:26">
      <c r="A37" s="55"/>
      <c r="B37" s="56"/>
      <c r="C37" s="57"/>
      <c r="D37" s="56"/>
      <c r="E37" s="58" t="str">
        <f t="shared" si="0"/>
        <v/>
      </c>
      <c r="F37" s="59"/>
      <c r="G37" s="59"/>
      <c r="H37" s="59"/>
      <c r="I37" s="60"/>
      <c r="J37" s="61">
        <f>DirectCost[[#This Row],[Unit cost (without VAT)]]*DirectCost[[#This Row],[Quantity]]</f>
        <v>0</v>
      </c>
      <c r="K37" s="61">
        <f>(DirectCost[[#This Row],[Unit cost (without VAT)]]+DirectCost[[#This Row],[ Eligible VAT per unit]])*DirectCost[[#This Row],[Quantity]]</f>
        <v>0</v>
      </c>
      <c r="L37" s="61" t="str" cm="1">
        <f t="array" ref="L37">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7" s="61" t="str">
        <f>IF(OR(DirectCost[[#This Row],[Grant amount]]="",ISERROR(DirectCost[[#This Row],[Grant amount]])),"",DirectCost[[#This Row],[Total eligible cost incl. el. VAT]]-DirectCost[[#This Row],[Grant amount]])</f>
        <v/>
      </c>
      <c r="N37" s="62"/>
      <c r="O37" s="49"/>
      <c r="P37" s="49"/>
      <c r="Q37" s="49"/>
      <c r="R37" s="49"/>
      <c r="S37" s="49"/>
      <c r="T37" s="49"/>
      <c r="U37" s="49"/>
      <c r="V37" s="49"/>
      <c r="W37" s="49"/>
      <c r="X37" s="49"/>
      <c r="Y37" s="49"/>
    </row>
    <row r="38" spans="1:26">
      <c r="A38" s="55"/>
      <c r="B38" s="56"/>
      <c r="C38" s="57"/>
      <c r="D38" s="56"/>
      <c r="E38" s="58" t="str">
        <f t="shared" si="0"/>
        <v/>
      </c>
      <c r="F38" s="59"/>
      <c r="G38" s="59"/>
      <c r="H38" s="59"/>
      <c r="I38" s="60"/>
      <c r="J38" s="61">
        <f>DirectCost[[#This Row],[Unit cost (without VAT)]]*DirectCost[[#This Row],[Quantity]]</f>
        <v>0</v>
      </c>
      <c r="K38" s="61">
        <f>(DirectCost[[#This Row],[Unit cost (without VAT)]]+DirectCost[[#This Row],[ Eligible VAT per unit]])*DirectCost[[#This Row],[Quantity]]</f>
        <v>0</v>
      </c>
      <c r="L38" s="61" t="str" cm="1">
        <f t="array" ref="L38">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8" s="61" t="str">
        <f>IF(OR(DirectCost[[#This Row],[Grant amount]]="",ISERROR(DirectCost[[#This Row],[Grant amount]])),"",DirectCost[[#This Row],[Total eligible cost incl. el. VAT]]-DirectCost[[#This Row],[Grant amount]])</f>
        <v/>
      </c>
      <c r="N38" s="62"/>
      <c r="O38" s="49"/>
      <c r="P38" s="49"/>
      <c r="Q38" s="49"/>
      <c r="R38" s="49"/>
      <c r="S38" s="49"/>
      <c r="T38" s="49"/>
      <c r="U38" s="49"/>
      <c r="V38" s="49"/>
      <c r="W38" s="49"/>
      <c r="X38" s="49"/>
      <c r="Y38" s="49"/>
    </row>
    <row r="39" spans="1:26">
      <c r="A39" s="64"/>
      <c r="B39" s="65"/>
      <c r="C39" s="66"/>
      <c r="D39" s="67"/>
      <c r="E39" s="68"/>
      <c r="F39" s="69"/>
      <c r="G39" s="69"/>
      <c r="H39" s="69"/>
      <c r="I39" s="70"/>
      <c r="J39" s="71">
        <f>DirectCost[[#This Row],[Unit cost (without VAT)]]*DirectCost[[#This Row],[Quantity]]</f>
        <v>0</v>
      </c>
      <c r="K39" s="61">
        <f>(DirectCost[[#This Row],[Unit cost (without VAT)]]+DirectCost[[#This Row],[ Eligible VAT per unit]])*DirectCost[[#This Row],[Quantity]]</f>
        <v>0</v>
      </c>
      <c r="L39" s="61" t="str" cm="1">
        <f t="array" ref="L39">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39" s="61" t="str">
        <f>IF(OR(DirectCost[[#This Row],[Grant amount]]="",ISERROR(DirectCost[[#This Row],[Grant amount]])),"",DirectCost[[#This Row],[Total eligible cost incl. el. VAT]]-DirectCost[[#This Row],[Grant amount]])</f>
        <v/>
      </c>
      <c r="N39" s="85"/>
      <c r="O39" s="49"/>
      <c r="P39" s="49"/>
      <c r="Q39" s="49"/>
      <c r="R39" s="49"/>
      <c r="S39" s="49"/>
      <c r="T39" s="49"/>
      <c r="U39" s="49"/>
      <c r="V39" s="49"/>
      <c r="W39" s="49"/>
      <c r="X39" s="49"/>
      <c r="Y39" s="49"/>
    </row>
    <row r="40" spans="1:26">
      <c r="A40" s="64"/>
      <c r="B40" s="65"/>
      <c r="C40" s="66"/>
      <c r="D40" s="67"/>
      <c r="E40" s="68"/>
      <c r="F40" s="69"/>
      <c r="G40" s="69"/>
      <c r="H40" s="69"/>
      <c r="I40" s="70"/>
      <c r="J40" s="71">
        <f>DirectCost[[#This Row],[Unit cost (without VAT)]]*DirectCost[[#This Row],[Quantity]]</f>
        <v>0</v>
      </c>
      <c r="K40" s="61">
        <f>(DirectCost[[#This Row],[Unit cost (without VAT)]]+DirectCost[[#This Row],[ Eligible VAT per unit]])*DirectCost[[#This Row],[Quantity]]</f>
        <v>0</v>
      </c>
      <c r="L40" s="61" t="str" cm="1">
        <f t="array" ref="L40">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0" s="61" t="str">
        <f>IF(OR(DirectCost[[#This Row],[Grant amount]]="",ISERROR(DirectCost[[#This Row],[Grant amount]])),"",DirectCost[[#This Row],[Total eligible cost incl. el. VAT]]-DirectCost[[#This Row],[Grant amount]])</f>
        <v/>
      </c>
      <c r="N40" s="85"/>
      <c r="O40" s="49"/>
      <c r="P40" s="49"/>
      <c r="Q40" s="49"/>
      <c r="R40" s="49"/>
      <c r="S40" s="49"/>
      <c r="T40" s="49"/>
      <c r="U40" s="49"/>
      <c r="V40" s="49"/>
      <c r="W40" s="49"/>
      <c r="X40" s="49"/>
      <c r="Y40" s="49"/>
    </row>
    <row r="41" spans="1:26">
      <c r="A41" s="55"/>
      <c r="B41" s="56"/>
      <c r="C41" s="57"/>
      <c r="D41" s="56"/>
      <c r="E41" s="58" t="str">
        <f t="shared" si="0"/>
        <v/>
      </c>
      <c r="F41" s="59"/>
      <c r="G41" s="59"/>
      <c r="H41" s="59"/>
      <c r="I41" s="60"/>
      <c r="J41" s="61">
        <f>DirectCost[[#This Row],[Unit cost (without VAT)]]*DirectCost[[#This Row],[Quantity]]</f>
        <v>0</v>
      </c>
      <c r="K41" s="61">
        <f>(DirectCost[[#This Row],[Unit cost (without VAT)]]+DirectCost[[#This Row],[ Eligible VAT per unit]])*DirectCost[[#This Row],[Quantity]]</f>
        <v>0</v>
      </c>
      <c r="L41" s="61" t="str" cm="1">
        <f t="array" ref="L41">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1" s="61" t="str">
        <f>IF(OR(DirectCost[[#This Row],[Grant amount]]="",ISERROR(DirectCost[[#This Row],[Grant amount]])),"",DirectCost[[#This Row],[Total eligible cost incl. el. VAT]]-DirectCost[[#This Row],[Grant amount]])</f>
        <v/>
      </c>
      <c r="N41" s="62"/>
      <c r="O41" s="49"/>
      <c r="P41" s="49"/>
      <c r="Q41" s="49"/>
      <c r="R41" s="49"/>
      <c r="S41" s="49"/>
      <c r="T41" s="49"/>
      <c r="U41" s="49"/>
      <c r="V41" s="49"/>
      <c r="W41" s="49"/>
      <c r="X41" s="49"/>
      <c r="Y41" s="49"/>
    </row>
    <row r="42" spans="1:26">
      <c r="A42" s="55"/>
      <c r="B42" s="56"/>
      <c r="C42" s="57"/>
      <c r="D42" s="56"/>
      <c r="E42" s="58" t="str">
        <f t="shared" si="0"/>
        <v/>
      </c>
      <c r="F42" s="59"/>
      <c r="G42" s="59"/>
      <c r="H42" s="59"/>
      <c r="I42" s="60"/>
      <c r="J42" s="61">
        <f>DirectCost[[#This Row],[Unit cost (without VAT)]]*DirectCost[[#This Row],[Quantity]]</f>
        <v>0</v>
      </c>
      <c r="K42" s="61">
        <f>(DirectCost[[#This Row],[Unit cost (without VAT)]]+DirectCost[[#This Row],[ Eligible VAT per unit]])*DirectCost[[#This Row],[Quantity]]</f>
        <v>0</v>
      </c>
      <c r="L42" s="61" t="str" cm="1">
        <f t="array" ref="L42">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2" s="61" t="str">
        <f>IF(OR(DirectCost[[#This Row],[Grant amount]]="",ISERROR(DirectCost[[#This Row],[Grant amount]])),"",DirectCost[[#This Row],[Total eligible cost incl. el. VAT]]-DirectCost[[#This Row],[Grant amount]])</f>
        <v/>
      </c>
      <c r="N42" s="62"/>
      <c r="O42" s="49"/>
      <c r="P42" s="49"/>
      <c r="Q42" s="49"/>
      <c r="R42" s="49"/>
      <c r="S42" s="49"/>
      <c r="T42" s="49"/>
      <c r="U42" s="49"/>
      <c r="V42" s="49"/>
      <c r="W42" s="49"/>
      <c r="X42" s="49"/>
      <c r="Y42" s="49"/>
    </row>
    <row r="43" spans="1:26">
      <c r="A43" s="64"/>
      <c r="B43" s="65"/>
      <c r="C43" s="66"/>
      <c r="D43" s="67"/>
      <c r="E43" s="68"/>
      <c r="F43" s="69"/>
      <c r="G43" s="69"/>
      <c r="H43" s="69"/>
      <c r="I43" s="70"/>
      <c r="J43" s="71">
        <f>DirectCost[[#This Row],[Unit cost (without VAT)]]*DirectCost[[#This Row],[Quantity]]</f>
        <v>0</v>
      </c>
      <c r="K43" s="61">
        <f>(DirectCost[[#This Row],[Unit cost (without VAT)]]+DirectCost[[#This Row],[ Eligible VAT per unit]])*DirectCost[[#This Row],[Quantity]]</f>
        <v>0</v>
      </c>
      <c r="L43" s="61" t="str" cm="1">
        <f t="array" ref="L43">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3" s="61" t="str">
        <f>IF(OR(DirectCost[[#This Row],[Grant amount]]="",ISERROR(DirectCost[[#This Row],[Grant amount]])),"",DirectCost[[#This Row],[Total eligible cost incl. el. VAT]]-DirectCost[[#This Row],[Grant amount]])</f>
        <v/>
      </c>
      <c r="N43" s="62"/>
      <c r="O43" s="49"/>
      <c r="P43" s="49"/>
      <c r="Q43" s="49"/>
      <c r="R43" s="49"/>
      <c r="S43" s="49"/>
      <c r="T43" s="49"/>
      <c r="U43" s="49"/>
      <c r="V43" s="49"/>
      <c r="W43" s="49"/>
      <c r="X43" s="49"/>
      <c r="Y43" s="49"/>
    </row>
    <row r="44" spans="1:26">
      <c r="A44" s="64"/>
      <c r="B44" s="65"/>
      <c r="C44" s="72"/>
      <c r="D44" s="67"/>
      <c r="E44" s="58"/>
      <c r="F44" s="69"/>
      <c r="G44" s="69"/>
      <c r="H44" s="69"/>
      <c r="I44" s="70"/>
      <c r="J44" s="61">
        <f>DirectCost[[#This Row],[Unit cost (without VAT)]]*DirectCost[[#This Row],[Quantity]]</f>
        <v>0</v>
      </c>
      <c r="K44" s="61">
        <f>(DirectCost[[#This Row],[Unit cost (without VAT)]]+DirectCost[[#This Row],[ Eligible VAT per unit]])*DirectCost[[#This Row],[Quantity]]</f>
        <v>0</v>
      </c>
      <c r="L44" s="61" t="str" cm="1">
        <f t="array" ref="L44">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4" s="61" t="str">
        <f>IF(OR(DirectCost[[#This Row],[Grant amount]]="",ISERROR(DirectCost[[#This Row],[Grant amount]])),"",DirectCost[[#This Row],[Total eligible cost incl. el. VAT]]-DirectCost[[#This Row],[Grant amount]])</f>
        <v/>
      </c>
      <c r="N44" s="62"/>
      <c r="O44" s="49"/>
      <c r="P44" s="49"/>
      <c r="Q44" s="49"/>
      <c r="R44" s="49"/>
      <c r="S44" s="49"/>
      <c r="T44" s="49"/>
      <c r="U44" s="49"/>
      <c r="V44" s="49"/>
      <c r="W44" s="49"/>
      <c r="X44" s="49"/>
      <c r="Y44" s="49"/>
    </row>
    <row r="45" spans="1:26">
      <c r="A45" s="55"/>
      <c r="B45" s="56"/>
      <c r="C45" s="57"/>
      <c r="D45" s="56"/>
      <c r="E45" s="58" t="str">
        <f t="shared" si="0"/>
        <v/>
      </c>
      <c r="F45" s="59"/>
      <c r="G45" s="59"/>
      <c r="H45" s="59"/>
      <c r="I45" s="60"/>
      <c r="J45" s="61">
        <f>DirectCost[[#This Row],[Unit cost (without VAT)]]*DirectCost[[#This Row],[Quantity]]</f>
        <v>0</v>
      </c>
      <c r="K45" s="61">
        <f>(DirectCost[[#This Row],[Unit cost (without VAT)]]+DirectCost[[#This Row],[ Eligible VAT per unit]])*DirectCost[[#This Row],[Quantity]]</f>
        <v>0</v>
      </c>
      <c r="L45" s="61" t="str" cm="1">
        <f t="array" ref="L45">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5" s="61" t="str">
        <f>IF(OR(DirectCost[[#This Row],[Grant amount]]="",ISERROR(DirectCost[[#This Row],[Grant amount]])),"",DirectCost[[#This Row],[Total eligible cost incl. el. VAT]]-DirectCost[[#This Row],[Grant amount]])</f>
        <v/>
      </c>
      <c r="N45" s="62"/>
      <c r="O45" s="49"/>
      <c r="P45" s="49"/>
      <c r="Q45" s="49"/>
      <c r="R45" s="49"/>
      <c r="S45" s="49"/>
      <c r="T45" s="49"/>
      <c r="U45" s="49"/>
      <c r="V45" s="49"/>
      <c r="W45" s="49"/>
      <c r="X45" s="49"/>
      <c r="Y45" s="49"/>
    </row>
    <row r="46" spans="1:26">
      <c r="A46" s="64"/>
      <c r="B46" s="56"/>
      <c r="C46" s="72"/>
      <c r="D46" s="67"/>
      <c r="E46" s="58" t="str">
        <f t="shared" si="0"/>
        <v/>
      </c>
      <c r="F46" s="69"/>
      <c r="G46" s="59"/>
      <c r="H46" s="59"/>
      <c r="I46" s="60"/>
      <c r="J46" s="61">
        <f>DirectCost[[#This Row],[Unit cost (without VAT)]]*DirectCost[[#This Row],[Quantity]]</f>
        <v>0</v>
      </c>
      <c r="K46" s="61">
        <f>(DirectCost[[#This Row],[Unit cost (without VAT)]]+DirectCost[[#This Row],[ Eligible VAT per unit]])*DirectCost[[#This Row],[Quantity]]</f>
        <v>0</v>
      </c>
      <c r="L46" s="61" t="str" cm="1">
        <f t="array" ref="L46">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6" s="61" t="str">
        <f>IF(OR(DirectCost[[#This Row],[Grant amount]]="",ISERROR(DirectCost[[#This Row],[Grant amount]])),"",DirectCost[[#This Row],[Total eligible cost incl. el. VAT]]-DirectCost[[#This Row],[Grant amount]])</f>
        <v/>
      </c>
      <c r="N46" s="62"/>
      <c r="O46" s="49"/>
      <c r="P46" s="49"/>
      <c r="Q46" s="49"/>
      <c r="R46" s="49"/>
      <c r="S46" s="49"/>
      <c r="T46" s="49"/>
      <c r="U46" s="49"/>
      <c r="V46" s="49"/>
      <c r="W46" s="49"/>
      <c r="X46" s="49"/>
      <c r="Y46" s="49"/>
    </row>
    <row r="47" spans="1:26">
      <c r="A47" s="64"/>
      <c r="B47" s="56"/>
      <c r="C47" s="72"/>
      <c r="D47" s="67"/>
      <c r="E47" s="58" t="str">
        <f t="shared" si="0"/>
        <v/>
      </c>
      <c r="F47" s="69"/>
      <c r="G47" s="59"/>
      <c r="H47" s="59"/>
      <c r="I47" s="60"/>
      <c r="J47" s="61">
        <f>DirectCost[[#This Row],[Unit cost (without VAT)]]*DirectCost[[#This Row],[Quantity]]</f>
        <v>0</v>
      </c>
      <c r="K47" s="61">
        <f>(DirectCost[[#This Row],[Unit cost (without VAT)]]+DirectCost[[#This Row],[ Eligible VAT per unit]])*DirectCost[[#This Row],[Quantity]]</f>
        <v>0</v>
      </c>
      <c r="L47" s="61" t="str" cm="1">
        <f t="array" ref="L47">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7" s="61" t="str">
        <f>IF(OR(DirectCost[[#This Row],[Grant amount]]="",ISERROR(DirectCost[[#This Row],[Grant amount]])),"",DirectCost[[#This Row],[Total eligible cost incl. el. VAT]]-DirectCost[[#This Row],[Grant amount]])</f>
        <v/>
      </c>
      <c r="N47" s="62"/>
      <c r="O47" s="49"/>
      <c r="P47" s="49"/>
      <c r="Q47" s="49"/>
      <c r="R47" s="49"/>
      <c r="S47" s="49"/>
      <c r="T47" s="49"/>
      <c r="U47" s="49"/>
      <c r="V47" s="49"/>
      <c r="W47" s="49"/>
      <c r="X47" s="49"/>
      <c r="Y47" s="49"/>
    </row>
    <row r="48" spans="1:26">
      <c r="A48" s="55"/>
      <c r="B48" s="56"/>
      <c r="C48" s="57"/>
      <c r="D48" s="56"/>
      <c r="E48" s="58" t="str">
        <f t="shared" si="0"/>
        <v/>
      </c>
      <c r="F48" s="59"/>
      <c r="G48" s="59"/>
      <c r="H48" s="59"/>
      <c r="I48" s="60"/>
      <c r="J48" s="61">
        <f>DirectCost[[#This Row],[Unit cost (without VAT)]]*DirectCost[[#This Row],[Quantity]]</f>
        <v>0</v>
      </c>
      <c r="K48" s="61">
        <f>(DirectCost[[#This Row],[Unit cost (without VAT)]]+DirectCost[[#This Row],[ Eligible VAT per unit]])*DirectCost[[#This Row],[Quantity]]</f>
        <v>0</v>
      </c>
      <c r="L48" s="61" t="str" cm="1">
        <f t="array" ref="L48">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8" s="61" t="str">
        <f>IF(OR(DirectCost[[#This Row],[Grant amount]]="",ISERROR(DirectCost[[#This Row],[Grant amount]])),"",DirectCost[[#This Row],[Total eligible cost incl. el. VAT]]-DirectCost[[#This Row],[Grant amount]])</f>
        <v/>
      </c>
      <c r="N48" s="62"/>
      <c r="O48" s="49"/>
      <c r="P48" s="49"/>
      <c r="Q48" s="49"/>
      <c r="R48" s="49"/>
      <c r="S48" s="49"/>
      <c r="T48" s="49"/>
      <c r="U48" s="49"/>
      <c r="V48" s="49"/>
      <c r="W48" s="49"/>
      <c r="X48" s="49"/>
      <c r="Y48" s="49"/>
      <c r="Z48" s="49"/>
    </row>
    <row r="49" spans="1:26">
      <c r="A49" s="55"/>
      <c r="B49" s="56"/>
      <c r="C49" s="57"/>
      <c r="D49" s="56"/>
      <c r="E49" s="58" t="str">
        <f t="shared" si="0"/>
        <v/>
      </c>
      <c r="F49" s="59"/>
      <c r="G49" s="59"/>
      <c r="H49" s="59"/>
      <c r="I49" s="60"/>
      <c r="J49" s="61">
        <f>DirectCost[[#This Row],[Unit cost (without VAT)]]*DirectCost[[#This Row],[Quantity]]</f>
        <v>0</v>
      </c>
      <c r="K49" s="61">
        <f>(DirectCost[[#This Row],[Unit cost (without VAT)]]+DirectCost[[#This Row],[ Eligible VAT per unit]])*DirectCost[[#This Row],[Quantity]]</f>
        <v>0</v>
      </c>
      <c r="L49" s="61" t="str" cm="1">
        <f t="array" ref="L49">IF(OR(DirectCost[[#This Row],[Responsible 
(select from drop-down)]]="",AND(DirectCost[[#This Row],[Responsible 
(select from drop-down)]]&lt;&gt;"Applicant",DirectCost[[#This Row],[Responsible 
(select from drop-down)]]&lt;&gt;"Partner 1",DirectCost[[#This Row],[Responsible 
(select from drop-down)]]&lt;&gt;"Partner 2")),"",DirectCost[[#This Row],[Total eligible cost incl. el. VAT]]*_xlfn.IFS(DirectCost[[#This Row],[Responsible 
(select from drop-down)]]="Applicant",$B$14,DirectCost[[#This Row],[Responsible 
(select from drop-down)]]="Partner 1",$B$15,DirectCost[[#This Row],[Responsible 
(select from drop-down)]]="Partner 2",$B$16))</f>
        <v/>
      </c>
      <c r="M49" s="61" t="str">
        <f>IF(OR(DirectCost[[#This Row],[Grant amount]]="",ISERROR(DirectCost[[#This Row],[Grant amount]])),"",DirectCost[[#This Row],[Total eligible cost incl. el. VAT]]-DirectCost[[#This Row],[Grant amount]])</f>
        <v/>
      </c>
      <c r="N49" s="62"/>
      <c r="O49" s="49"/>
      <c r="P49" s="49"/>
      <c r="Q49" s="49"/>
      <c r="R49" s="49"/>
      <c r="S49" s="49"/>
      <c r="T49" s="49"/>
      <c r="U49" s="49"/>
      <c r="V49" s="49"/>
      <c r="W49" s="49"/>
      <c r="X49" s="49"/>
      <c r="Y49" s="49"/>
      <c r="Z49" s="49"/>
    </row>
    <row r="50" spans="1:26" ht="20.65"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row>
    <row r="51" spans="1:26" ht="21">
      <c r="A51" s="99" t="s">
        <v>85</v>
      </c>
      <c r="B51" s="100"/>
      <c r="C51" s="100"/>
      <c r="D51" s="100"/>
      <c r="E51" s="100"/>
      <c r="F51" s="100"/>
      <c r="G51" s="100"/>
      <c r="H51" s="100"/>
      <c r="I51" s="100"/>
      <c r="J51" s="100"/>
      <c r="K51" s="100"/>
      <c r="L51" s="100"/>
      <c r="M51" s="100"/>
      <c r="N51" s="54"/>
      <c r="O51" s="49"/>
      <c r="P51" s="49"/>
      <c r="Q51" s="49"/>
      <c r="R51" s="49"/>
      <c r="S51" s="49"/>
      <c r="T51" s="49"/>
      <c r="U51" s="49"/>
      <c r="V51" s="49"/>
      <c r="W51" s="49"/>
      <c r="X51" s="49"/>
      <c r="Y51" s="49"/>
      <c r="Z51" s="49"/>
    </row>
    <row r="52" spans="1:26">
      <c r="A52" s="101" t="s">
        <v>96</v>
      </c>
      <c r="B52" s="101"/>
      <c r="C52" s="101"/>
      <c r="D52" s="101"/>
      <c r="E52" s="101"/>
      <c r="F52" s="101"/>
      <c r="G52" s="101"/>
      <c r="H52" s="101"/>
      <c r="I52" s="101"/>
      <c r="J52" s="101"/>
      <c r="K52" s="101"/>
      <c r="L52" s="101"/>
      <c r="M52" s="101"/>
      <c r="N52" s="54"/>
      <c r="O52" s="49"/>
      <c r="P52" s="49"/>
      <c r="Q52" s="49"/>
      <c r="R52" s="49"/>
      <c r="S52" s="49"/>
      <c r="T52" s="49"/>
    </row>
    <row r="53" spans="1:26">
      <c r="A53" s="49"/>
      <c r="B53" s="49"/>
      <c r="C53" s="49"/>
      <c r="D53" s="49"/>
      <c r="E53" s="49"/>
      <c r="F53" s="49"/>
      <c r="G53" s="49"/>
      <c r="H53" s="49"/>
      <c r="I53" s="49"/>
      <c r="J53" s="49"/>
      <c r="K53" s="49"/>
      <c r="L53" s="49"/>
      <c r="M53" s="49"/>
      <c r="N53" s="54"/>
      <c r="O53" s="49"/>
      <c r="P53" s="49"/>
      <c r="Q53" s="49"/>
      <c r="R53" s="49"/>
      <c r="S53" s="49"/>
      <c r="T53" s="49"/>
    </row>
    <row r="54" spans="1:26" ht="30">
      <c r="A54" s="53" t="s">
        <v>53</v>
      </c>
      <c r="B54" s="53" t="s">
        <v>23</v>
      </c>
      <c r="C54" s="53" t="s">
        <v>10</v>
      </c>
      <c r="D54" s="53" t="s">
        <v>52</v>
      </c>
      <c r="E54" s="53" t="s">
        <v>11</v>
      </c>
      <c r="F54" s="53" t="s">
        <v>38</v>
      </c>
      <c r="G54" s="53" t="s">
        <v>12</v>
      </c>
      <c r="H54" s="53" t="s">
        <v>13</v>
      </c>
      <c r="I54" s="94" t="s">
        <v>88</v>
      </c>
      <c r="J54" s="95"/>
      <c r="K54" s="95"/>
      <c r="L54" s="95"/>
      <c r="M54" s="95"/>
      <c r="N54" s="54"/>
      <c r="O54" s="49"/>
      <c r="P54" s="49"/>
      <c r="Q54" s="49"/>
      <c r="R54" s="49"/>
      <c r="S54" s="49"/>
      <c r="T54" s="49"/>
    </row>
    <row r="55" spans="1:26">
      <c r="A55" s="81" t="s">
        <v>54</v>
      </c>
      <c r="B55" s="82" t="s">
        <v>46</v>
      </c>
      <c r="C55" s="83" t="s">
        <v>46</v>
      </c>
      <c r="D55" s="82" t="s">
        <v>7</v>
      </c>
      <c r="E55" s="82" t="str">
        <f t="shared" ref="E55:E57" si="1">IF(D55="Applicant",IF($B$4="","",$B$4),IF(D55="Partner 1",IF($B$5="","",$B$5),IF(D55="Partner 2",IF($B$6="","",$B$6),"")))</f>
        <v/>
      </c>
      <c r="F55" s="84">
        <f>(SUMIF(DirectCost[Responsible 
(select from drop-down)],IndirectCost[[#This Row],[Responsible]],DirectCost[Total eligible cost incl. el. VAT]))*0.2</f>
        <v>0</v>
      </c>
      <c r="G55" s="84" cm="1">
        <f t="array" ref="G55">IF(OR(IndirectCost[[#This Row],[Responsible]]="",AND(IndirectCost[[#This Row],[Responsible]]&lt;&gt;"Applicant",IndirectCost[[#This Row],[Responsible]]&lt;&gt;"Partner 1",IndirectCost[[#This Row],[Responsible]]&lt;&gt;"Partner 2")),"",IndirectCost[[#This Row],[Total eligible cost incl. VAT]]*_xlfn.IFS(IndirectCost[[#This Row],[Responsible]]="Applicant",$B$14,IndirectCost[[#This Row],[Responsible]]="Partner 1",$B$15,IndirectCost[[#This Row],[Responsible]]="Partner 2",$B$16))</f>
        <v>0</v>
      </c>
      <c r="H55" s="84">
        <f>IF(OR(IndirectCost[[#This Row],[Grant amount]]="",ISERROR(IndirectCost[[#This Row],[Grant amount]])),"",IndirectCost[[#This Row],[Total eligible cost incl. VAT]]-IndirectCost[[#This Row],[Grant amount]])</f>
        <v>0</v>
      </c>
      <c r="I55" s="96"/>
      <c r="J55" s="97"/>
      <c r="K55" s="97"/>
      <c r="L55" s="97"/>
      <c r="M55" s="98"/>
      <c r="N55" s="54"/>
      <c r="O55" s="49"/>
      <c r="P55" s="49"/>
      <c r="Q55" s="49"/>
      <c r="R55" s="49"/>
      <c r="S55" s="49"/>
      <c r="T55" s="49"/>
    </row>
    <row r="56" spans="1:26">
      <c r="A56" s="81" t="s">
        <v>54</v>
      </c>
      <c r="B56" s="82" t="s">
        <v>46</v>
      </c>
      <c r="C56" s="83" t="s">
        <v>46</v>
      </c>
      <c r="D56" s="82" t="s">
        <v>8</v>
      </c>
      <c r="E56" s="82" t="str">
        <f t="shared" si="1"/>
        <v/>
      </c>
      <c r="F56" s="84">
        <f>(SUMIF(DirectCost[Responsible 
(select from drop-down)],IndirectCost[[#This Row],[Responsible]],DirectCost[Total eligible cost incl. el. VAT]))*0.2</f>
        <v>0</v>
      </c>
      <c r="G56" s="84" cm="1">
        <f t="array" ref="G56">IF(OR(IndirectCost[[#This Row],[Responsible]]="",AND(IndirectCost[[#This Row],[Responsible]]&lt;&gt;"Applicant",IndirectCost[[#This Row],[Responsible]]&lt;&gt;"Partner 1",IndirectCost[[#This Row],[Responsible]]&lt;&gt;"Partner 2")),"",IndirectCost[[#This Row],[Total eligible cost incl. VAT]]*_xlfn.IFS(IndirectCost[[#This Row],[Responsible]]="Applicant",$B$14,IndirectCost[[#This Row],[Responsible]]="Partner 1",$B$15,IndirectCost[[#This Row],[Responsible]]="Partner 2",$B$16))</f>
        <v>0</v>
      </c>
      <c r="H56" s="84">
        <f>IF(OR(IndirectCost[[#This Row],[Grant amount]]="",ISERROR(IndirectCost[[#This Row],[Grant amount]])),"",IndirectCost[[#This Row],[Total eligible cost incl. VAT]]-IndirectCost[[#This Row],[Grant amount]])</f>
        <v>0</v>
      </c>
      <c r="I56" s="96"/>
      <c r="J56" s="97"/>
      <c r="K56" s="97"/>
      <c r="L56" s="97"/>
      <c r="M56" s="98"/>
      <c r="N56" s="54"/>
      <c r="P56" s="49"/>
      <c r="Q56" s="49"/>
      <c r="R56" s="49"/>
      <c r="S56" s="49"/>
      <c r="T56" s="49"/>
      <c r="U56" s="49"/>
      <c r="V56" s="49"/>
      <c r="W56" s="49"/>
      <c r="X56" s="49"/>
      <c r="Y56" s="49"/>
      <c r="Z56" s="49"/>
    </row>
    <row r="57" spans="1:26">
      <c r="A57" s="81" t="s">
        <v>54</v>
      </c>
      <c r="B57" s="82" t="s">
        <v>46</v>
      </c>
      <c r="C57" s="83" t="s">
        <v>46</v>
      </c>
      <c r="D57" s="82" t="s">
        <v>9</v>
      </c>
      <c r="E57" s="82" t="str">
        <f t="shared" si="1"/>
        <v/>
      </c>
      <c r="F57" s="84">
        <f>(SUMIF(DirectCost[Responsible 
(select from drop-down)],IndirectCost[[#This Row],[Responsible]],DirectCost[Total eligible cost incl. el. VAT]))*0.2</f>
        <v>0</v>
      </c>
      <c r="G57" s="84" cm="1">
        <f t="array" ref="G57">IF(OR(IndirectCost[[#This Row],[Responsible]]="",AND(IndirectCost[[#This Row],[Responsible]]&lt;&gt;"Applicant",IndirectCost[[#This Row],[Responsible]]&lt;&gt;"Partner 1",IndirectCost[[#This Row],[Responsible]]&lt;&gt;"Partner 2")),"",IndirectCost[[#This Row],[Total eligible cost incl. VAT]]*_xlfn.IFS(IndirectCost[[#This Row],[Responsible]]="Applicant",$B$14,IndirectCost[[#This Row],[Responsible]]="Partner 1",$B$15,IndirectCost[[#This Row],[Responsible]]="Partner 2",$B$16))</f>
        <v>0</v>
      </c>
      <c r="H57" s="84">
        <f>IF(OR(IndirectCost[[#This Row],[Grant amount]]="",ISERROR(IndirectCost[[#This Row],[Grant amount]])),"",IndirectCost[[#This Row],[Total eligible cost incl. VAT]]-IndirectCost[[#This Row],[Grant amount]])</f>
        <v>0</v>
      </c>
      <c r="I57" s="96"/>
      <c r="J57" s="97"/>
      <c r="K57" s="97"/>
      <c r="L57" s="97"/>
      <c r="M57" s="98"/>
      <c r="N57" s="54"/>
      <c r="P57" s="49"/>
      <c r="Q57" s="49"/>
      <c r="R57" s="49"/>
      <c r="S57" s="49"/>
      <c r="T57" s="49"/>
      <c r="U57" s="49"/>
      <c r="V57" s="49"/>
      <c r="W57" s="49"/>
      <c r="X57" s="49"/>
      <c r="Y57" s="49"/>
      <c r="Z57" s="49"/>
    </row>
    <row r="58" spans="1:26" ht="39" customHeight="1">
      <c r="N58" s="54"/>
      <c r="P58" s="49"/>
      <c r="Q58" s="49"/>
      <c r="R58" s="49"/>
      <c r="S58" s="49"/>
      <c r="T58" s="49"/>
      <c r="U58" s="49"/>
      <c r="V58" s="49"/>
      <c r="W58" s="49"/>
      <c r="X58" s="49"/>
      <c r="Y58" s="49"/>
      <c r="Z58" s="49"/>
    </row>
    <row r="59" spans="1:26" ht="21">
      <c r="A59" s="99" t="s">
        <v>97</v>
      </c>
      <c r="B59" s="100"/>
      <c r="C59" s="100"/>
      <c r="D59" s="100"/>
      <c r="E59" s="100"/>
      <c r="F59" s="100"/>
      <c r="G59" s="100"/>
      <c r="H59" s="100"/>
      <c r="I59" s="100"/>
      <c r="J59" s="100"/>
      <c r="K59" s="100"/>
      <c r="L59" s="100"/>
      <c r="M59" s="100"/>
      <c r="N59" s="54"/>
      <c r="P59" s="49"/>
      <c r="Q59" s="49"/>
      <c r="R59" s="49"/>
      <c r="S59" s="49"/>
      <c r="T59" s="49"/>
      <c r="U59" s="49"/>
      <c r="V59" s="49"/>
      <c r="W59" s="49"/>
      <c r="X59" s="49"/>
      <c r="Y59" s="49"/>
      <c r="Z59" s="49"/>
    </row>
    <row r="60" spans="1:26" ht="28.7" customHeight="1">
      <c r="A60" s="102" t="s">
        <v>113</v>
      </c>
      <c r="B60" s="102"/>
      <c r="C60" s="102"/>
      <c r="D60" s="102"/>
      <c r="E60" s="102"/>
      <c r="F60" s="102"/>
      <c r="G60" s="102"/>
      <c r="H60" s="102"/>
      <c r="I60" s="102"/>
      <c r="J60" s="102"/>
      <c r="K60" s="102"/>
      <c r="L60" s="102"/>
      <c r="M60" s="102"/>
      <c r="O60" s="49"/>
      <c r="P60" s="49"/>
      <c r="Q60" s="49"/>
      <c r="R60" s="49"/>
      <c r="S60" s="49"/>
      <c r="T60" s="49"/>
    </row>
    <row r="61" spans="1:26">
      <c r="O61" s="49"/>
      <c r="P61" s="49"/>
      <c r="Q61" s="49"/>
      <c r="R61" s="49"/>
      <c r="S61" s="49"/>
      <c r="T61" s="49"/>
    </row>
    <row r="62" spans="1:26" ht="30">
      <c r="A62" s="53" t="s">
        <v>53</v>
      </c>
      <c r="B62" s="53" t="s">
        <v>23</v>
      </c>
      <c r="C62" s="53" t="s">
        <v>10</v>
      </c>
      <c r="D62" s="53" t="s">
        <v>52</v>
      </c>
      <c r="E62" s="53" t="s">
        <v>11</v>
      </c>
      <c r="F62" s="53" t="s">
        <v>89</v>
      </c>
      <c r="G62" s="53" t="s">
        <v>12</v>
      </c>
      <c r="H62" s="53" t="s">
        <v>13</v>
      </c>
      <c r="I62" s="94" t="s">
        <v>88</v>
      </c>
      <c r="J62" s="95"/>
      <c r="K62" s="95"/>
      <c r="L62" s="95"/>
      <c r="M62" s="95"/>
      <c r="N62" s="49"/>
      <c r="O62" s="49"/>
      <c r="P62" s="49"/>
      <c r="Q62" s="49"/>
      <c r="R62" s="49"/>
      <c r="S62" s="49"/>
      <c r="T62" s="49"/>
    </row>
    <row r="63" spans="1:26">
      <c r="A63" s="81" t="s">
        <v>87</v>
      </c>
      <c r="B63" s="83" t="s">
        <v>86</v>
      </c>
      <c r="C63" s="83" t="s">
        <v>86</v>
      </c>
      <c r="D63" s="82" t="s">
        <v>7</v>
      </c>
      <c r="E63" s="82" t="str">
        <f t="shared" ref="E63:E65" si="2">IF(D63="Applicant",IF($B$4="","",$B$4),IF(D63="Partner 1",IF($B$5="","",$B$5),IF(D63="Partner 2",IF($B$6="","",$B$6),"")))</f>
        <v/>
      </c>
      <c r="F63" s="73"/>
      <c r="G63" s="84">
        <v>0</v>
      </c>
      <c r="H63" s="84">
        <f>IneligibleCost[[#This Row],[Total ineligible cost]]-IneligibleCost[[#This Row],[Grant amount]]</f>
        <v>0</v>
      </c>
      <c r="I63" s="96"/>
      <c r="J63" s="97"/>
      <c r="K63" s="97"/>
      <c r="L63" s="97"/>
      <c r="M63" s="98"/>
      <c r="N63" s="49"/>
      <c r="O63" s="49"/>
      <c r="P63" s="49"/>
      <c r="Q63" s="49"/>
      <c r="R63" s="49"/>
      <c r="S63" s="49"/>
      <c r="T63" s="49"/>
    </row>
    <row r="64" spans="1:26">
      <c r="A64" s="81" t="s">
        <v>87</v>
      </c>
      <c r="B64" s="83" t="s">
        <v>86</v>
      </c>
      <c r="C64" s="83" t="s">
        <v>86</v>
      </c>
      <c r="D64" s="82" t="s">
        <v>8</v>
      </c>
      <c r="E64" s="82" t="str">
        <f t="shared" si="2"/>
        <v/>
      </c>
      <c r="F64" s="73"/>
      <c r="G64" s="84">
        <v>0</v>
      </c>
      <c r="H64" s="84">
        <f>IneligibleCost[[#This Row],[Total ineligible cost]]-IneligibleCost[[#This Row],[Grant amount]]</f>
        <v>0</v>
      </c>
      <c r="I64" s="96"/>
      <c r="J64" s="97"/>
      <c r="K64" s="97"/>
      <c r="L64" s="97"/>
      <c r="M64" s="98"/>
      <c r="N64" s="49"/>
      <c r="P64" s="49"/>
      <c r="Q64" s="49"/>
      <c r="R64" s="49"/>
      <c r="S64" s="49"/>
      <c r="T64" s="49"/>
      <c r="U64" s="49"/>
      <c r="V64" s="49"/>
      <c r="W64" s="49"/>
      <c r="X64" s="49"/>
      <c r="Y64" s="49"/>
      <c r="Z64" s="49"/>
    </row>
    <row r="65" spans="1:26">
      <c r="A65" s="81" t="s">
        <v>87</v>
      </c>
      <c r="B65" s="83" t="s">
        <v>86</v>
      </c>
      <c r="C65" s="83" t="s">
        <v>86</v>
      </c>
      <c r="D65" s="82" t="s">
        <v>9</v>
      </c>
      <c r="E65" s="82" t="str">
        <f t="shared" si="2"/>
        <v/>
      </c>
      <c r="F65" s="73"/>
      <c r="G65" s="84">
        <v>0</v>
      </c>
      <c r="H65" s="84">
        <f>IneligibleCost[[#This Row],[Total ineligible cost]]-IneligibleCost[[#This Row],[Grant amount]]</f>
        <v>0</v>
      </c>
      <c r="I65" s="96"/>
      <c r="J65" s="97"/>
      <c r="K65" s="97"/>
      <c r="L65" s="97"/>
      <c r="M65" s="98"/>
      <c r="N65" s="49"/>
      <c r="P65" s="49"/>
      <c r="Q65" s="49"/>
      <c r="R65" s="49"/>
      <c r="S65" s="49"/>
      <c r="T65" s="49"/>
      <c r="U65" s="49"/>
      <c r="V65" s="49"/>
      <c r="W65" s="49"/>
      <c r="X65" s="49"/>
      <c r="Y65" s="49"/>
      <c r="Z65" s="49"/>
    </row>
    <row r="66" spans="1:26">
      <c r="A66" s="74"/>
      <c r="B66" s="74"/>
      <c r="C66" s="74"/>
      <c r="D66" s="74"/>
      <c r="E66" s="74"/>
      <c r="F66" s="74"/>
      <c r="G66" s="74"/>
      <c r="H66" s="74"/>
      <c r="I66" s="49"/>
      <c r="J66" s="49"/>
      <c r="K66" s="49"/>
      <c r="L66" s="49"/>
      <c r="M66" s="49"/>
      <c r="N66" s="49"/>
      <c r="P66" s="49"/>
      <c r="Q66" s="49"/>
      <c r="R66" s="49"/>
      <c r="S66" s="49"/>
      <c r="T66" s="49"/>
      <c r="U66" s="49"/>
      <c r="V66" s="49"/>
      <c r="W66" s="49"/>
      <c r="X66" s="49"/>
      <c r="Y66" s="49"/>
      <c r="Z66" s="49"/>
    </row>
    <row r="67" spans="1:26">
      <c r="I67" s="49"/>
      <c r="J67" s="49"/>
      <c r="K67" s="49"/>
      <c r="L67" s="49"/>
      <c r="M67" s="49"/>
      <c r="N67" s="49"/>
    </row>
    <row r="68" spans="1:26">
      <c r="I68" s="49"/>
      <c r="J68" s="49"/>
      <c r="K68" s="49"/>
      <c r="L68" s="49"/>
      <c r="M68" s="49"/>
      <c r="N68" s="49"/>
      <c r="P68" s="49"/>
      <c r="Q68" s="49"/>
      <c r="R68" s="49"/>
      <c r="S68" s="49"/>
      <c r="T68" s="49"/>
      <c r="U68" s="49"/>
      <c r="V68" s="49"/>
      <c r="W68" s="49"/>
      <c r="X68" s="49"/>
      <c r="Y68" s="49"/>
      <c r="Z68" s="49"/>
    </row>
    <row r="69" spans="1:26" ht="54.95" customHeight="1">
      <c r="H69" s="90"/>
      <c r="I69" s="49"/>
      <c r="J69" s="49"/>
      <c r="K69" s="49"/>
      <c r="L69" s="49"/>
      <c r="M69" s="49"/>
      <c r="N69" s="49"/>
      <c r="P69" s="49"/>
      <c r="Q69" s="49"/>
      <c r="R69" s="49"/>
      <c r="S69" s="49"/>
      <c r="T69" s="49"/>
      <c r="U69" s="49"/>
      <c r="V69" s="49"/>
      <c r="W69" s="49"/>
      <c r="X69" s="49"/>
      <c r="Y69" s="49"/>
      <c r="Z69" s="49"/>
    </row>
    <row r="70" spans="1:26" ht="25.35" customHeight="1">
      <c r="I70" s="49"/>
      <c r="J70" s="49"/>
      <c r="K70" s="49"/>
      <c r="L70" s="49"/>
      <c r="M70" s="49"/>
      <c r="N70" s="49"/>
      <c r="P70" s="49"/>
      <c r="Q70" s="49"/>
      <c r="R70" s="49"/>
      <c r="S70" s="49"/>
      <c r="T70" s="49"/>
      <c r="U70" s="49"/>
      <c r="V70" s="49"/>
      <c r="W70" s="49"/>
      <c r="X70" s="49"/>
      <c r="Y70" s="49"/>
      <c r="Z70" s="49"/>
    </row>
    <row r="71" spans="1:26" ht="25.35" customHeight="1">
      <c r="A71" s="49"/>
      <c r="B71" s="49"/>
      <c r="C71" s="49"/>
      <c r="D71" s="49"/>
      <c r="E71" s="49"/>
      <c r="F71" s="49"/>
      <c r="G71" s="49"/>
      <c r="H71" s="49"/>
      <c r="I71" s="49"/>
      <c r="J71" s="49"/>
      <c r="K71" s="49"/>
      <c r="L71" s="49"/>
      <c r="M71" s="49"/>
      <c r="N71" s="49"/>
      <c r="P71" s="49"/>
      <c r="Q71" s="49"/>
      <c r="R71" s="49"/>
      <c r="S71" s="49"/>
      <c r="T71" s="49"/>
      <c r="U71" s="49"/>
      <c r="V71" s="49"/>
      <c r="W71" s="49"/>
      <c r="X71" s="49"/>
      <c r="Y71" s="49"/>
      <c r="Z71" s="49"/>
    </row>
    <row r="72" spans="1:26">
      <c r="A72" s="49"/>
      <c r="B72" s="49"/>
      <c r="C72" s="49"/>
      <c r="D72" s="49"/>
      <c r="E72" s="49"/>
      <c r="F72" s="49"/>
      <c r="G72" s="49"/>
      <c r="H72" s="49"/>
      <c r="I72" s="49"/>
      <c r="J72" s="49"/>
      <c r="K72" s="49"/>
      <c r="L72" s="49"/>
      <c r="M72" s="49"/>
      <c r="N72" s="49"/>
      <c r="P72" s="49"/>
      <c r="Q72" s="49"/>
      <c r="R72" s="49"/>
      <c r="S72" s="49"/>
      <c r="T72" s="49"/>
      <c r="U72" s="49"/>
      <c r="V72" s="49"/>
      <c r="W72" s="49"/>
      <c r="X72" s="49"/>
      <c r="Y72" s="49"/>
      <c r="Z72" s="49"/>
    </row>
    <row r="73" spans="1:26">
      <c r="A73" s="49"/>
      <c r="B73" s="49"/>
      <c r="C73" s="49"/>
      <c r="D73" s="49"/>
      <c r="E73" s="49"/>
      <c r="F73" s="49"/>
      <c r="G73" s="49"/>
      <c r="H73" s="49"/>
      <c r="I73" s="49"/>
      <c r="J73" s="49"/>
      <c r="K73" s="49"/>
      <c r="L73" s="49"/>
      <c r="M73" s="49"/>
      <c r="N73" s="49"/>
      <c r="P73" s="49"/>
      <c r="Q73" s="49"/>
      <c r="R73" s="49"/>
      <c r="S73" s="49"/>
      <c r="T73" s="49"/>
      <c r="U73" s="49"/>
      <c r="V73" s="49"/>
      <c r="W73" s="49"/>
      <c r="X73" s="49"/>
      <c r="Y73" s="49"/>
      <c r="Z73" s="49"/>
    </row>
    <row r="74" spans="1:26">
      <c r="A74" s="49"/>
      <c r="B74" s="49"/>
      <c r="C74" s="49"/>
      <c r="D74" s="49"/>
      <c r="E74" s="49"/>
      <c r="F74" s="49"/>
      <c r="G74" s="49"/>
      <c r="H74" s="49"/>
      <c r="I74" s="49"/>
      <c r="J74" s="49"/>
      <c r="K74" s="49"/>
      <c r="L74" s="49"/>
      <c r="M74" s="49"/>
      <c r="N74" s="49"/>
      <c r="P74" s="49"/>
      <c r="Q74" s="49"/>
      <c r="R74" s="49"/>
      <c r="S74" s="49"/>
      <c r="T74" s="49"/>
      <c r="U74" s="49"/>
      <c r="V74" s="49"/>
      <c r="W74" s="49"/>
      <c r="X74" s="49"/>
      <c r="Y74" s="49"/>
      <c r="Z74" s="49"/>
    </row>
    <row r="75" spans="1:26">
      <c r="A75" s="49"/>
      <c r="B75" s="49"/>
      <c r="C75" s="49"/>
      <c r="D75" s="49"/>
      <c r="E75" s="49"/>
      <c r="F75" s="49"/>
      <c r="G75" s="49"/>
      <c r="H75" s="49"/>
      <c r="I75" s="49"/>
      <c r="J75" s="49"/>
      <c r="K75" s="49"/>
      <c r="L75" s="49"/>
      <c r="M75" s="49"/>
      <c r="N75" s="49"/>
      <c r="P75" s="49"/>
      <c r="Q75" s="49"/>
      <c r="R75" s="49"/>
      <c r="S75" s="49"/>
      <c r="T75" s="49"/>
      <c r="U75" s="49"/>
      <c r="V75" s="49"/>
      <c r="W75" s="49"/>
      <c r="X75" s="49"/>
      <c r="Y75" s="49"/>
      <c r="Z75" s="49"/>
    </row>
    <row r="76" spans="1:26">
      <c r="A76" s="49"/>
      <c r="B76" s="49"/>
      <c r="C76" s="49"/>
      <c r="D76" s="49"/>
      <c r="E76" s="49"/>
      <c r="F76" s="49"/>
      <c r="G76" s="49"/>
      <c r="H76" s="49"/>
      <c r="I76" s="49"/>
      <c r="J76" s="49"/>
      <c r="K76" s="49"/>
      <c r="L76" s="49"/>
      <c r="M76" s="49"/>
      <c r="N76" s="49"/>
      <c r="P76" s="49"/>
      <c r="Q76" s="49"/>
      <c r="R76" s="49"/>
      <c r="S76" s="49"/>
      <c r="T76" s="49"/>
      <c r="U76" s="49"/>
      <c r="V76" s="49"/>
      <c r="W76" s="49"/>
      <c r="X76" s="49"/>
      <c r="Y76" s="49"/>
      <c r="Z76" s="49"/>
    </row>
    <row r="77" spans="1:26">
      <c r="A77" s="49"/>
      <c r="B77" s="49"/>
      <c r="C77" s="49"/>
      <c r="D77" s="49"/>
      <c r="E77" s="49"/>
      <c r="F77" s="49"/>
      <c r="G77" s="49"/>
      <c r="H77" s="49"/>
      <c r="I77" s="49"/>
      <c r="J77" s="49"/>
      <c r="K77" s="49"/>
      <c r="L77" s="49"/>
      <c r="M77" s="49"/>
      <c r="N77" s="49"/>
      <c r="P77" s="49"/>
      <c r="Q77" s="49"/>
      <c r="R77" s="49"/>
      <c r="S77" s="49"/>
      <c r="T77" s="49"/>
      <c r="U77" s="49"/>
      <c r="V77" s="49"/>
      <c r="W77" s="49"/>
      <c r="X77" s="49"/>
      <c r="Y77" s="49"/>
      <c r="Z77" s="49"/>
    </row>
    <row r="78" spans="1:26">
      <c r="A78" s="49"/>
      <c r="B78" s="49"/>
      <c r="C78" s="49"/>
      <c r="D78" s="49"/>
      <c r="E78" s="49"/>
      <c r="F78" s="49"/>
      <c r="G78" s="49"/>
      <c r="H78" s="49"/>
      <c r="I78" s="49"/>
      <c r="J78" s="49"/>
      <c r="K78" s="49"/>
      <c r="L78" s="49"/>
      <c r="M78" s="49"/>
      <c r="N78" s="49"/>
      <c r="P78" s="49"/>
      <c r="Q78" s="49"/>
      <c r="R78" s="49"/>
      <c r="S78" s="49"/>
      <c r="T78" s="49"/>
      <c r="U78" s="49"/>
      <c r="V78" s="49"/>
      <c r="W78" s="49"/>
      <c r="X78" s="49"/>
      <c r="Y78" s="49"/>
      <c r="Z78" s="49"/>
    </row>
    <row r="79" spans="1:26">
      <c r="A79" s="49"/>
      <c r="B79" s="49"/>
      <c r="C79" s="49"/>
      <c r="D79" s="49"/>
      <c r="E79" s="49"/>
      <c r="F79" s="49"/>
      <c r="G79" s="49"/>
      <c r="H79" s="49"/>
      <c r="I79" s="49"/>
      <c r="J79" s="49"/>
      <c r="K79" s="49"/>
      <c r="L79" s="49"/>
      <c r="M79" s="49"/>
      <c r="N79" s="49"/>
      <c r="P79" s="49"/>
      <c r="Q79" s="49"/>
      <c r="R79" s="49"/>
      <c r="S79" s="49"/>
      <c r="T79" s="49"/>
      <c r="U79" s="49"/>
      <c r="V79" s="49"/>
      <c r="W79" s="49"/>
      <c r="X79" s="49"/>
      <c r="Y79" s="49"/>
      <c r="Z79" s="49"/>
    </row>
    <row r="80" spans="1:26">
      <c r="A80" s="49"/>
      <c r="B80" s="49"/>
      <c r="C80" s="49"/>
      <c r="D80" s="49"/>
      <c r="E80" s="49"/>
      <c r="F80" s="49"/>
      <c r="G80" s="49"/>
      <c r="H80" s="49"/>
      <c r="I80" s="49"/>
      <c r="J80" s="49"/>
      <c r="K80" s="49"/>
      <c r="L80" s="49"/>
      <c r="M80" s="49"/>
      <c r="N80" s="49"/>
      <c r="P80" s="49"/>
      <c r="Q80" s="49"/>
      <c r="R80" s="49"/>
      <c r="S80" s="49"/>
      <c r="T80" s="49"/>
      <c r="U80" s="49"/>
      <c r="V80" s="49"/>
      <c r="W80" s="49"/>
      <c r="X80" s="49"/>
      <c r="Y80" s="49"/>
      <c r="Z80" s="49"/>
    </row>
    <row r="81" spans="1:26">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row>
    <row r="82" spans="1:26">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row>
    <row r="83" spans="1:26">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row>
    <row r="84" spans="1:26">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row>
    <row r="85" spans="1:26">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row>
    <row r="86" spans="1:26">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row>
    <row r="87" spans="1:26">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row>
    <row r="88" spans="1:26">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c r="O222" s="49"/>
      <c r="P222" s="49"/>
      <c r="Q222" s="49"/>
      <c r="R222" s="49"/>
      <c r="S222" s="49"/>
      <c r="T222" s="49"/>
      <c r="U222" s="49"/>
      <c r="V222" s="49"/>
      <c r="W222" s="49"/>
      <c r="X222" s="49"/>
      <c r="Y222" s="49"/>
      <c r="Z222" s="49"/>
    </row>
    <row r="223" spans="1:26">
      <c r="O223" s="49"/>
      <c r="P223" s="49"/>
      <c r="Q223" s="49"/>
      <c r="R223" s="49"/>
      <c r="S223" s="49"/>
      <c r="T223" s="49"/>
      <c r="U223" s="49"/>
      <c r="V223" s="49"/>
      <c r="W223" s="49"/>
      <c r="X223" s="49"/>
      <c r="Y223" s="49"/>
      <c r="Z223" s="49"/>
    </row>
    <row r="224" spans="1:26">
      <c r="O224" s="49"/>
      <c r="P224" s="49"/>
      <c r="Q224" s="49"/>
      <c r="R224" s="49"/>
      <c r="S224" s="49"/>
      <c r="T224" s="49"/>
      <c r="U224" s="49"/>
      <c r="V224" s="49"/>
      <c r="W224" s="49"/>
      <c r="X224" s="49"/>
      <c r="Y224" s="49"/>
      <c r="Z224" s="49"/>
    </row>
    <row r="225" spans="15:26">
      <c r="O225" s="49"/>
      <c r="P225" s="49"/>
      <c r="Q225" s="49"/>
      <c r="R225" s="49"/>
      <c r="S225" s="49"/>
      <c r="T225" s="49"/>
      <c r="U225" s="49"/>
      <c r="V225" s="49"/>
      <c r="W225" s="49"/>
      <c r="X225" s="49"/>
      <c r="Y225" s="49"/>
      <c r="Z225" s="49"/>
    </row>
    <row r="226" spans="15:26">
      <c r="O226" s="49"/>
      <c r="P226" s="49"/>
      <c r="Q226" s="49"/>
      <c r="R226" s="49"/>
      <c r="S226" s="49"/>
      <c r="T226" s="49"/>
      <c r="U226" s="49"/>
      <c r="V226" s="49"/>
      <c r="W226" s="49"/>
      <c r="X226" s="49"/>
      <c r="Y226" s="49"/>
      <c r="Z226" s="49"/>
    </row>
    <row r="227" spans="15:26">
      <c r="O227" s="49"/>
      <c r="P227" s="49"/>
      <c r="Q227" s="49"/>
      <c r="R227" s="49"/>
      <c r="S227" s="49"/>
      <c r="T227" s="49"/>
      <c r="U227" s="49"/>
      <c r="V227" s="49"/>
      <c r="W227" s="49"/>
      <c r="X227" s="49"/>
      <c r="Y227" s="49"/>
      <c r="Z227" s="49"/>
    </row>
    <row r="228" spans="15:26">
      <c r="O228" s="49"/>
      <c r="P228" s="49"/>
      <c r="Q228" s="49"/>
      <c r="R228" s="49"/>
      <c r="S228" s="49"/>
      <c r="T228" s="49"/>
      <c r="U228" s="49"/>
      <c r="V228" s="49"/>
      <c r="W228" s="49"/>
      <c r="X228" s="49"/>
      <c r="Y228" s="49"/>
      <c r="Z228" s="49"/>
    </row>
    <row r="229" spans="15:26">
      <c r="O229" s="49"/>
      <c r="P229" s="49"/>
      <c r="Q229" s="49"/>
      <c r="R229" s="49"/>
      <c r="S229" s="49"/>
      <c r="T229" s="49"/>
      <c r="U229" s="49"/>
      <c r="V229" s="49"/>
      <c r="W229" s="49"/>
      <c r="X229" s="49"/>
      <c r="Y229" s="49"/>
      <c r="Z229" s="49"/>
    </row>
    <row r="230" spans="15:26">
      <c r="O230" s="49"/>
      <c r="P230" s="49"/>
      <c r="Q230" s="49"/>
      <c r="R230" s="49"/>
      <c r="S230" s="49"/>
      <c r="T230" s="49"/>
      <c r="U230" s="49"/>
      <c r="V230" s="49"/>
      <c r="W230" s="49"/>
      <c r="X230" s="49"/>
      <c r="Y230" s="49"/>
      <c r="Z230" s="49"/>
    </row>
    <row r="231" spans="15:26">
      <c r="O231" s="49"/>
      <c r="P231" s="49"/>
      <c r="Q231" s="49"/>
      <c r="R231" s="49"/>
      <c r="S231" s="49"/>
      <c r="T231" s="49"/>
      <c r="U231" s="49"/>
      <c r="V231" s="49"/>
      <c r="W231" s="49"/>
      <c r="X231" s="49"/>
      <c r="Y231" s="49"/>
      <c r="Z231" s="49"/>
    </row>
    <row r="232" spans="15:26">
      <c r="O232" s="49"/>
      <c r="P232" s="49"/>
      <c r="Q232" s="49"/>
      <c r="R232" s="49"/>
      <c r="S232" s="49"/>
      <c r="T232" s="49"/>
      <c r="U232" s="49"/>
      <c r="V232" s="49"/>
      <c r="W232" s="49"/>
      <c r="X232" s="49"/>
      <c r="Y232" s="49"/>
      <c r="Z232" s="49"/>
    </row>
    <row r="233" spans="15:26">
      <c r="O233" s="49"/>
      <c r="P233" s="49"/>
      <c r="Q233" s="49"/>
      <c r="R233" s="49"/>
      <c r="S233" s="49"/>
      <c r="T233" s="49"/>
      <c r="U233" s="49"/>
      <c r="V233" s="49"/>
      <c r="W233" s="49"/>
      <c r="X233" s="49"/>
      <c r="Y233" s="49"/>
      <c r="Z233" s="49"/>
    </row>
    <row r="234" spans="15:26">
      <c r="O234" s="49"/>
      <c r="P234" s="49"/>
      <c r="Q234" s="49"/>
      <c r="R234" s="49"/>
      <c r="S234" s="49"/>
      <c r="T234" s="49"/>
      <c r="U234" s="49"/>
      <c r="V234" s="49"/>
      <c r="W234" s="49"/>
      <c r="X234" s="49"/>
      <c r="Y234" s="49"/>
      <c r="Z234" s="49"/>
    </row>
    <row r="235" spans="15:26">
      <c r="O235" s="49"/>
      <c r="P235" s="49"/>
      <c r="Q235" s="49"/>
      <c r="R235" s="49"/>
      <c r="S235" s="49"/>
      <c r="T235" s="49"/>
      <c r="U235" s="49"/>
      <c r="V235" s="49"/>
      <c r="W235" s="49"/>
      <c r="X235" s="49"/>
      <c r="Y235" s="49"/>
      <c r="Z235" s="49"/>
    </row>
    <row r="236" spans="15:26">
      <c r="O236" s="49"/>
      <c r="P236" s="49"/>
      <c r="Q236" s="49"/>
      <c r="R236" s="49"/>
      <c r="S236" s="49"/>
      <c r="T236" s="49"/>
      <c r="U236" s="49"/>
      <c r="V236" s="49"/>
      <c r="W236" s="49"/>
      <c r="X236" s="49"/>
      <c r="Y236" s="49"/>
      <c r="Z236" s="49"/>
    </row>
    <row r="237" spans="15:26">
      <c r="O237" s="49"/>
      <c r="P237" s="49"/>
      <c r="Q237" s="49"/>
      <c r="R237" s="49"/>
      <c r="S237" s="49"/>
      <c r="T237" s="49"/>
      <c r="U237" s="49"/>
      <c r="V237" s="49"/>
      <c r="W237" s="49"/>
      <c r="X237" s="49"/>
      <c r="Y237" s="49"/>
      <c r="Z237" s="49"/>
    </row>
    <row r="238" spans="15:26">
      <c r="O238" s="49"/>
      <c r="P238" s="49"/>
      <c r="Q238" s="49"/>
      <c r="R238" s="49"/>
      <c r="S238" s="49"/>
      <c r="T238" s="49"/>
      <c r="U238" s="49"/>
      <c r="V238" s="49"/>
      <c r="W238" s="49"/>
      <c r="X238" s="49"/>
      <c r="Y238" s="49"/>
      <c r="Z238" s="49"/>
    </row>
    <row r="239" spans="15:26">
      <c r="O239" s="49"/>
      <c r="P239" s="49"/>
      <c r="Q239" s="49"/>
      <c r="R239" s="49"/>
      <c r="S239" s="49"/>
      <c r="T239" s="49"/>
      <c r="U239" s="49"/>
      <c r="V239" s="49"/>
      <c r="W239" s="49"/>
      <c r="X239" s="49"/>
      <c r="Y239" s="49"/>
      <c r="Z239" s="49"/>
    </row>
    <row r="240" spans="15:26">
      <c r="O240" s="49"/>
      <c r="P240" s="49"/>
      <c r="Q240" s="49"/>
      <c r="R240" s="49"/>
      <c r="S240" s="49"/>
      <c r="T240" s="49"/>
      <c r="U240" s="49"/>
      <c r="V240" s="49"/>
      <c r="W240" s="49"/>
      <c r="X240" s="49"/>
      <c r="Y240" s="49"/>
      <c r="Z240" s="49"/>
    </row>
  </sheetData>
  <sheetProtection insertRows="0"/>
  <protectedRanges>
    <protectedRange algorithmName="SHA-512" hashValue="51s5r4Ar7c87sZ2+q7RX/b/mbn7ecQqT/fF7ZO9oZeY0VosMYILoVuESvBbZUlNrQrJgkY3FKa70/AVDABYRWw==" saltValue="sSjNufzlEjxQYIKYmIHCcA==" spinCount="100000" sqref="E25:E49 A55:H57 A63:E65 G63:H65 J25:N49" name="DetailedBudget"/>
    <protectedRange algorithmName="SHA-512" hashValue="o9SAxT6bpXpjQLsRiDjDgWgPX2F5CEg6p1SZLulTFQ9NK6jYPCMo0GFQfvguE5qe6IYQinyMi1SQ3WjknyVTjA==" saltValue="YL9GEq6/qpQSAdpd8iYyVQ==" spinCount="100000" sqref="A13:A16 C13:H16" name="AidIntensity"/>
    <protectedRange algorithmName="SHA-512" hashValue="vZSVV6ucpyL1+yGnUhOJWwQhXtchviTBS8VHup7MLW8vJhCl6cXTqbqkhYTJ2ONLAn92gs3E0RtKjVD9e6IkkQ==" saltValue="C2BqOVKvHHS5hEG8pJc4/A==" spinCount="100000" sqref="A4:A7 C4:H7" name="Consortium"/>
  </protectedRanges>
  <mergeCells count="24">
    <mergeCell ref="A1:H1"/>
    <mergeCell ref="D4:H4"/>
    <mergeCell ref="D5:H5"/>
    <mergeCell ref="D6:H6"/>
    <mergeCell ref="D7:H7"/>
    <mergeCell ref="D13:H13"/>
    <mergeCell ref="A20:N20"/>
    <mergeCell ref="A19:N19"/>
    <mergeCell ref="D14:H16"/>
    <mergeCell ref="A10:H10"/>
    <mergeCell ref="D12:H12"/>
    <mergeCell ref="A22:N22"/>
    <mergeCell ref="I54:M54"/>
    <mergeCell ref="I55:M55"/>
    <mergeCell ref="I56:M56"/>
    <mergeCell ref="I57:M57"/>
    <mergeCell ref="I62:M62"/>
    <mergeCell ref="I63:M63"/>
    <mergeCell ref="I64:M64"/>
    <mergeCell ref="I65:M65"/>
    <mergeCell ref="A51:M51"/>
    <mergeCell ref="A59:M59"/>
    <mergeCell ref="A52:M52"/>
    <mergeCell ref="A60:M60"/>
  </mergeCells>
  <conditionalFormatting sqref="A25:D49 F25:I49 N25:N49">
    <cfRule type="notContainsBlanks" dxfId="22" priority="22">
      <formula>LEN(TRIM(A25))&gt;0</formula>
    </cfRule>
    <cfRule type="containsBlanks" dxfId="21" priority="23">
      <formula>LEN(TRIM(A25))=0</formula>
    </cfRule>
  </conditionalFormatting>
  <conditionalFormatting sqref="B4:B7">
    <cfRule type="notContainsBlanks" dxfId="20" priority="8">
      <formula>LEN(TRIM(B4))&gt;0</formula>
    </cfRule>
    <cfRule type="containsBlanks" dxfId="19" priority="9">
      <formula>LEN(TRIM(B4))=0</formula>
    </cfRule>
  </conditionalFormatting>
  <conditionalFormatting sqref="B13:B16">
    <cfRule type="notContainsBlanks" dxfId="18" priority="6">
      <formula>LEN(TRIM(B13))&gt;0</formula>
    </cfRule>
    <cfRule type="containsBlanks" dxfId="17" priority="7">
      <formula>LEN(TRIM(B13))=0</formula>
    </cfRule>
  </conditionalFormatting>
  <conditionalFormatting sqref="C14">
    <cfRule type="containsText" dxfId="16" priority="26" operator="containsText" text="⚠️ Exceeds maximum allowed aid intensity">
      <formula>NOT(ISERROR(SEARCH("⚠️ Exceeds maximum allowed aid intensity",C14)))</formula>
    </cfRule>
  </conditionalFormatting>
  <conditionalFormatting sqref="F63:F65">
    <cfRule type="notContainsBlanks" dxfId="15" priority="10">
      <formula>LEN(TRIM(F63))&gt;0</formula>
    </cfRule>
    <cfRule type="containsBlanks" dxfId="14" priority="11">
      <formula>LEN(TRIM(F63))=0</formula>
    </cfRule>
  </conditionalFormatting>
  <conditionalFormatting sqref="I55:I57">
    <cfRule type="notContainsBlanks" dxfId="13" priority="14">
      <formula>LEN(TRIM(I55))&gt;0</formula>
    </cfRule>
    <cfRule type="containsBlanks" dxfId="12" priority="15">
      <formula>LEN(TRIM(I55))=0</formula>
    </cfRule>
  </conditionalFormatting>
  <conditionalFormatting sqref="I63:I65">
    <cfRule type="notContainsBlanks" dxfId="11" priority="12">
      <formula>LEN(TRIM(I63))&gt;0</formula>
    </cfRule>
    <cfRule type="containsBlanks" dxfId="10" priority="13">
      <formula>LEN(TRIM(I63))=0</formula>
    </cfRule>
  </conditionalFormatting>
  <dataValidations count="14">
    <dataValidation type="list" showErrorMessage="1" errorTitle="Invalid applicant type" error="Please press &quot;Cancel&quot; and select the applicant type from the drop-down menu." sqref="B4" xr:uid="{00000000-0002-0000-0100-000000000000}">
      <formula1>"Micro/Small enterprise,Medium-sized enterprise"</formula1>
    </dataValidation>
    <dataValidation type="list" showErrorMessage="1" errorTitle="Partner type error" error="Please press &quot;Cancel&quot; and select the partner type from the drop-down menu." sqref="B6" xr:uid="{00000000-0002-0000-0100-000001000000}">
      <formula1>"Micro/Small enterprise,Medium-sized enterprise,Large enterprise,Research organization,N/a"</formula1>
    </dataValidation>
    <dataValidation type="list" allowBlank="1" sqref="D55:D57 D63:D65" xr:uid="{00000000-0002-0000-0200-000001000000}">
      <formula1>"Applicant,Partner 1,Partner 2"</formula1>
    </dataValidation>
    <dataValidation type="list" allowBlank="1" showInputMessage="1" showErrorMessage="1" errorTitle="Group selection error" error="Please press &quot;Cancel&quot; and select the group from the drop-down menu." sqref="B7" xr:uid="{720C9459-E300-4CF9-AE0E-5659115205D4}">
      <formula1>"Group A - Digital R&amp;D,Group B - Green R&amp;D"</formula1>
    </dataValidation>
    <dataValidation type="list" allowBlank="1" showInputMessage="1" showErrorMessage="1" errorTitle="Invalid entry" error="Please press &quot;Cancel&quot; and select an option from the drop-down menu." sqref="B13" xr:uid="{FE3103D5-C25A-4C6F-A271-EE1E67D7632F}">
      <formula1>"Wide dissemination of results,Effective collaboration,N/a"</formula1>
    </dataValidation>
    <dataValidation type="custom" allowBlank="1" showErrorMessage="1" errorTitle="Invalid aid intensity" error="Please enter an aid intensity in line with the thresholds provided in the Guidelines for Applicants._x000a_" promptTitle="Applicant aid intensity" prompt="Input aid intensity requested by the applicant. This intensity will be automatically applied to all cost categories requested by the applicant." sqref="C15:C16 B14:C14" xr:uid="{84274D00-34A8-49D8-9014-4E30213B00A4}">
      <formula1>AND(B14&gt;=0,B14&lt;=IF(X13,IF(W4,60%,50%),IF(W4,45%,35%)))</formula1>
    </dataValidation>
    <dataValidation type="custom" allowBlank="1" showInputMessage="1" showErrorMessage="1" errorTitle="Invalid aid intensity" error="You entered an aid intensity above the threshold defined for the partner type. Please ensure you entered a valid number with the percentage sign (%) and try again." sqref="B16" xr:uid="{A9717247-1460-4680-AB0B-BA5E9BC467C0}">
      <formula1>AND(B16&gt;=0,IF(B5="N/a",TRUE,IF(B6="Research organization",B16&lt;=1,IF(B6="Micro/Small enterprise",B16&lt;=0.6,IF(B6="Medium-sized enterprise",B16&lt;=0.5,IF(B6="Large enterprise",B16&lt;=0.4,FALSE))))))</formula1>
    </dataValidation>
    <dataValidation type="custom" allowBlank="1" showInputMessage="1" showErrorMessage="1" errorTitle="Invalid aid intensity" error="You entered an aid intensity above the threshold defined for the partner type. Please ensure you entered a valid number with the percentage sign (%) and try again." sqref="B15" xr:uid="{744EC571-1316-46C5-AAF0-D482738519BC}">
      <formula1>AND(B15&gt;=0,IF(B5="N/a",TRUE,IF(B5="Research organization",B15&lt;=1,IF(B5="Micro/Small enterprise",B15&lt;=0.6,IF(B5="Medium-sized enterprise",B15&lt;=0.5,IF(B5="Large enterprise",B15&lt;=0.4,FALSE))))))</formula1>
    </dataValidation>
    <dataValidation type="list" allowBlank="1" showInputMessage="1" showErrorMessage="1" errorTitle="Invalid entry" error="Please press &quot;Cancel&quot; and select an option from the drop-down menu." sqref="A25:A49" xr:uid="{1BB79DDA-038F-4AE2-A35E-F2D3B22FD5E6}">
      <formula1>"Activity 1: Research activities"</formula1>
    </dataValidation>
    <dataValidation type="list" allowBlank="1" showInputMessage="1" showErrorMessage="1" errorTitle="Invalid entry" error="Please press &quot;Cancel&quot; and select an option from the drop-down menu." sqref="C25:C49" xr:uid="{53899B56-A6D0-4EE7-B360-E06F5D0D9F78}">
      <formula1>"Direct costs - personnel,Direct costs - contractual research,Direct costs - knowledge and patents,Direct costs - depreciation,Direct costs - research equipment,Direct costs - other"</formula1>
    </dataValidation>
    <dataValidation type="list" showErrorMessage="1" errorTitle="Partner type error" error="Please press &quot;Cancel&quot; and select the partner type from the drop-down menu" sqref="B5" xr:uid="{EBD32835-8EB9-40FC-A00C-9717AF79DA79}">
      <formula1>"Micro/Small enterprise,Medium-sized enterprise,Large enterprise,Research organization,N/a"</formula1>
    </dataValidation>
    <dataValidation type="list" allowBlank="1" showErrorMessage="1" errorTitle="Invalid entry" error="Please press &quot;Cancel&quot; and select an option from the drop-down menu." sqref="D25:D49" xr:uid="{D4EC5B38-1D5B-4D13-95F9-C20DC0F4805F}">
      <formula1>"Applicant,Partner 1,Partner 2"</formula1>
    </dataValidation>
    <dataValidation type="decimal" operator="greaterThanOrEqual" allowBlank="1" showInputMessage="1" showErrorMessage="1" errorTitle="Invalid input" error="Please enter a number greater than or equal to 0." sqref="F63:F65" xr:uid="{962A09AA-6A49-4A1E-AC83-F7C8F99859A8}">
      <formula1>0</formula1>
    </dataValidation>
    <dataValidation type="decimal" operator="greaterThanOrEqual" allowBlank="1" showInputMessage="1" showErrorMessage="1" errorTitle="Invalid entry" error="Please enter a number greater than or equal to 0." sqref="F25:G49 H25:I49" xr:uid="{1BC48266-E9C1-4ECA-89F1-426A1BD3881B}">
      <formula1>0</formula1>
    </dataValidation>
  </dataValidations>
  <pageMargins left="0.7" right="0.7" top="0.75" bottom="0.75" header="0.3" footer="0.3"/>
  <pageSetup paperSize="9" orientation="portrait" r:id="rId1"/>
  <headerFooter>
    <oddFooter>&amp;R_x000D_&amp;1#&amp;"Aptos"&amp;10&amp;K000000 Official Use Only</oddFooter>
  </headerFooter>
  <ignoredErrors>
    <ignoredError sqref="E41:E49 J41:M49 J25:M38 E25:E38 J39:M40" unlockedFormula="1"/>
  </ignoredErrors>
  <tableParts count="3">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5FA6F-1409-426E-964E-111182EA1663}">
  <dimension ref="A2:P43"/>
  <sheetViews>
    <sheetView showGridLines="0" topLeftCell="A8" workbookViewId="0">
      <selection activeCell="D32" sqref="D32"/>
    </sheetView>
  </sheetViews>
  <sheetFormatPr defaultColWidth="9" defaultRowHeight="15"/>
  <cols>
    <col min="1" max="1" width="54.25" style="29" customWidth="1"/>
    <col min="2" max="2" width="35.875" style="29" customWidth="1"/>
    <col min="3" max="6" width="33.75" style="29" customWidth="1"/>
    <col min="7" max="7" width="34" style="29" customWidth="1"/>
    <col min="8" max="8" width="18.25" style="29" customWidth="1"/>
    <col min="9" max="16384" width="9" style="29"/>
  </cols>
  <sheetData>
    <row r="2" spans="1:8" ht="34.35" customHeight="1">
      <c r="A2" s="21" t="s">
        <v>30</v>
      </c>
      <c r="B2" s="21" t="s">
        <v>47</v>
      </c>
    </row>
    <row r="3" spans="1:8" ht="43.35" customHeight="1">
      <c r="A3" s="87" t="str">
        <f>IF('Consortium and budget structure'!B4="","Applicant type not selected. Please select an applicant type before proceeding to compliance check",IF(AND(OR('Consortium and budget structure'!B5="N/a",'Consortium and budget structure'!B5=""),OR('Consortium and budget structure'!B6="N/a",'Consortium and budget structure'!B6="")),"Project implemented without partners",IF(AND(OR('Consortium and budget structure'!B5="Micro/Small enterprise",'Consortium and budget structure'!B5="Medium-sized enterprise",'Consortium and budget structure'!B5="Large enterprise"),OR('Consortium and budget structure'!B6="Micro/Small enterprise",'Consortium and budget structure'!B6="Medium-sized enterprise",'Consortium and budget structure'!B6="Large enterprise")),"Project implemented with two enterprise partners",IF(AND('Consortium and budget structure'!B5="Research organization",'Consortium and budget structure'!B6="Research organization"),"Project is implemented with two research organization partners",IF(AND(OR('Consortium and budget structure'!B5="Micro/Small enterprise",'Consortium and budget structure'!B5="Medium-sized enterprise",'Consortium and budget structure'!B5="Large enterprise",'Consortium and budget structure'!B6="Micro/Small enterprise",'Consortium and budget structure'!B6="Medium-sized enterprise",'Consortium and budget structure'!B6="Large enterprise"),OR('Consortium and budget structure'!B5="Research organization",'Consortium and budget structure'!B6="Research organization")),"Project implemented with one enterprise partner and one research organization partner",IF(AND(OR('Consortium and budget structure'!B5="Micro/Small enterprise",'Consortium and budget structure'!B5="Medium-sized enterprise",'Consortium and budget structure'!B5="Large enterprise",'Consortium and budget structure'!B6="Micro/Small enterprise",'Consortium and budget structure'!B6="Medium-sized enterprise",'Consortium and budget structure'!B6="Large enterprise"),'Consortium and budget structure'!B5&lt;&gt;"Research organization",'Consortium and budget structure'!B6&lt;&gt;"Research organization"),"Project implemented with one enterprise partner",IF(AND(OR('Consortium and budget structure'!B5="Research organization",'Consortium and budget structure'!B6="Research organization"),'Consortium and budget structure'!B5&lt;&gt;"Micro/Small enterprise",'Consortium and budget structure'!B5&lt;&gt;"Medium-sized enterprise",'Consortium and budget structure'!B5&lt;&gt;"Large enterprise",'Consortium and budget structure'!B6&lt;&gt;"Micro/Small enterprise",'Consortium and budget structure'!B6&lt;&gt;"Medium-sized enterprise",'Consortium and budget structure'!B6&lt;&gt;"Large enterprise"),"Project implemented with one research organization partner","")))))))</f>
        <v>Applicant type not selected. Please select an applicant type before proceeding to compliance check</v>
      </c>
      <c r="B3" s="34" t="str">
        <f>IF('Consortium and budget structure'!B7="", "Please select a group from the drop-down menu in the Consortium and budget structure sheet cell B7.", 'Consortium and budget structure'!B7)</f>
        <v>Please select a group from the drop-down menu in the Consortium and budget structure sheet cell B7.</v>
      </c>
    </row>
    <row r="4" spans="1:8" s="35" customFormat="1" ht="14.25"/>
    <row r="5" spans="1:8" ht="14.25" customHeight="1"/>
    <row r="6" spans="1:8" ht="34.35" customHeight="1">
      <c r="A6" s="130" t="s">
        <v>36</v>
      </c>
      <c r="B6" s="131"/>
      <c r="C6" s="131"/>
      <c r="D6" s="131"/>
      <c r="E6" s="131"/>
      <c r="F6" s="131"/>
      <c r="G6" s="131"/>
      <c r="H6" s="131"/>
    </row>
    <row r="7" spans="1:8" ht="14.25" customHeight="1">
      <c r="A7" s="28"/>
      <c r="B7" s="28"/>
      <c r="C7" s="28"/>
      <c r="D7" s="28"/>
      <c r="E7" s="28"/>
      <c r="F7" s="28"/>
    </row>
    <row r="8" spans="1:8" ht="17.25" customHeight="1">
      <c r="A8" s="18" t="s">
        <v>5</v>
      </c>
      <c r="B8" s="18" t="s">
        <v>6</v>
      </c>
      <c r="C8" s="18" t="s">
        <v>14</v>
      </c>
      <c r="D8" s="18" t="s">
        <v>90</v>
      </c>
      <c r="E8" s="18" t="s">
        <v>12</v>
      </c>
      <c r="F8" s="18" t="s">
        <v>91</v>
      </c>
      <c r="G8" s="18" t="s">
        <v>92</v>
      </c>
      <c r="H8" s="39" t="s">
        <v>98</v>
      </c>
    </row>
    <row r="9" spans="1:8" ht="14.25" customHeight="1">
      <c r="A9" s="36" t="s">
        <v>7</v>
      </c>
      <c r="B9" s="36">
        <f>'Consortium and budget structure'!B4</f>
        <v>0</v>
      </c>
      <c r="C9" s="37">
        <f>SUMIF(DirectCost[Responsible 
(select from drop-down)],SummaryBudget[[#This Row],[Beneficiary]],DirectCost[Total eligible cost incl. el. VAT])+'Consortium and budget structure'!F55</f>
        <v>0</v>
      </c>
      <c r="D9" s="38" t="e">
        <f>SummaryBudget[[#This Row],[Eligible costs]]/SUM(SummaryBudget[Eligible costs])</f>
        <v>#DIV/0!</v>
      </c>
      <c r="E9" s="37">
        <f>SUMIF(DirectCost[Responsible 
(select from drop-down)],SummaryBudget[[#This Row],[Beneficiary]],DirectCost[Grant amount])+'Consortium and budget structure'!G55</f>
        <v>0</v>
      </c>
      <c r="F9" s="37">
        <f>SUMIF(DirectCost[Responsible 
(select from drop-down)],SummaryBudget[[#This Row],[Beneficiary]],DirectCost[Own contribution])+'Consortium and budget structure'!H55</f>
        <v>0</v>
      </c>
      <c r="G9" s="44">
        <f>'Consortium and budget structure'!F63</f>
        <v>0</v>
      </c>
      <c r="H9" s="44">
        <f>SummaryBudget[[#This Row],[Grant amount]]+SummaryBudget[[#This Row],[Own contribution (eligible costs)]]+SummaryBudget[[#This Row],[Own contribution (ineligible costs)]]</f>
        <v>0</v>
      </c>
    </row>
    <row r="10" spans="1:8" ht="14.25" customHeight="1">
      <c r="A10" s="36" t="s">
        <v>8</v>
      </c>
      <c r="B10" s="36">
        <f>'Consortium and budget structure'!B5</f>
        <v>0</v>
      </c>
      <c r="C10" s="37">
        <f>SUMIF(DirectCost[Responsible 
(select from drop-down)],SummaryBudget[[#This Row],[Beneficiary]],DirectCost[Total eligible cost incl. el. VAT])+'Consortium and budget structure'!F56</f>
        <v>0</v>
      </c>
      <c r="D10" s="38" t="e">
        <f>SummaryBudget[[#This Row],[Eligible costs]]/SUM(SummaryBudget[Eligible costs])</f>
        <v>#DIV/0!</v>
      </c>
      <c r="E10" s="37">
        <f>SUMIF(DirectCost[Responsible 
(select from drop-down)],SummaryBudget[[#This Row],[Beneficiary]],DirectCost[Grant amount])+'Consortium and budget structure'!G56</f>
        <v>0</v>
      </c>
      <c r="F10" s="37">
        <f>SUMIF(DirectCost[Responsible 
(select from drop-down)],SummaryBudget[[#This Row],[Beneficiary]],DirectCost[Own contribution])+'Consortium and budget structure'!H56</f>
        <v>0</v>
      </c>
      <c r="G10" s="37">
        <f>'Consortium and budget structure'!F64</f>
        <v>0</v>
      </c>
      <c r="H10" s="44">
        <f>SummaryBudget[[#This Row],[Grant amount]]+SummaryBudget[[#This Row],[Own contribution (eligible costs)]]+SummaryBudget[[#This Row],[Own contribution (ineligible costs)]]</f>
        <v>0</v>
      </c>
    </row>
    <row r="11" spans="1:8" ht="14.1" customHeight="1">
      <c r="A11" s="36" t="s">
        <v>9</v>
      </c>
      <c r="B11" s="36">
        <f>'Consortium and budget structure'!B6</f>
        <v>0</v>
      </c>
      <c r="C11" s="37">
        <f>SUMIF(DirectCost[Responsible 
(select from drop-down)],SummaryBudget[[#This Row],[Beneficiary]],DirectCost[Total eligible cost incl. el. VAT])+'Consortium and budget structure'!F57</f>
        <v>0</v>
      </c>
      <c r="D11" s="38" t="e">
        <f>SummaryBudget[[#This Row],[Eligible costs]]/SUM(SummaryBudget[Eligible costs])</f>
        <v>#DIV/0!</v>
      </c>
      <c r="E11" s="37">
        <f>SUMIF(DirectCost[Responsible 
(select from drop-down)],SummaryBudget[[#This Row],[Beneficiary]],DirectCost[Grant amount])+'Consortium and budget structure'!G57</f>
        <v>0</v>
      </c>
      <c r="F11" s="37">
        <f>SUMIF(DirectCost[Responsible 
(select from drop-down)],SummaryBudget[[#This Row],[Beneficiary]],DirectCost[Own contribution])+'Consortium and budget structure'!H57</f>
        <v>0</v>
      </c>
      <c r="G11" s="42">
        <f>'Consortium and budget structure'!F65</f>
        <v>0</v>
      </c>
      <c r="H11" s="44">
        <f>SummaryBudget[[#This Row],[Grant amount]]+SummaryBudget[[#This Row],[Own contribution (eligible costs)]]+SummaryBudget[[#This Row],[Own contribution (ineligible costs)]]</f>
        <v>0</v>
      </c>
    </row>
    <row r="12" spans="1:8" ht="14.25" customHeight="1">
      <c r="B12" s="29" t="s">
        <v>78</v>
      </c>
      <c r="C12" s="42">
        <f>SUBTOTAL(109,SummaryBudget[Eligible costs])</f>
        <v>0</v>
      </c>
      <c r="D12" s="43" t="e">
        <f>SUBTOTAL(109,SummaryBudget[Budget share of eligible costs])</f>
        <v>#DIV/0!</v>
      </c>
      <c r="E12" s="42">
        <f>SUBTOTAL(109,SummaryBudget[Grant amount])</f>
        <v>0</v>
      </c>
      <c r="F12" s="42">
        <f>SUBTOTAL(109,SummaryBudget[Own contribution (eligible costs)])</f>
        <v>0</v>
      </c>
      <c r="G12" s="42">
        <f>SUBTOTAL(109,SummaryBudget[Own contribution (ineligible costs)])</f>
        <v>0</v>
      </c>
      <c r="H12" s="42">
        <f>SUBTOTAL(109,SummaryBudget[Total project costs])</f>
        <v>0</v>
      </c>
    </row>
    <row r="13" spans="1:8" ht="14.25" customHeight="1"/>
    <row r="14" spans="1:8" ht="17.25" customHeight="1">
      <c r="A14" s="39" t="s">
        <v>65</v>
      </c>
      <c r="B14" s="39" t="s">
        <v>66</v>
      </c>
    </row>
    <row r="15" spans="1:8" ht="14.25" customHeight="1">
      <c r="A15" s="37">
        <f>SUMIF(DirectCost[Cost category
(select from drop-down)],"Direct costs - contractual research",DirectCost[Total eligible cost incl. el. VAT])</f>
        <v>0</v>
      </c>
      <c r="B15" s="37">
        <f>SUMIF(DirectCost[Cost category
(select from drop-down)],"Direct costs - knowledge and patents",DirectCost[Total eligible cost incl. el. VAT])</f>
        <v>0</v>
      </c>
    </row>
    <row r="16" spans="1:8" ht="14.25" customHeight="1"/>
    <row r="17" spans="1:15" ht="14.25" customHeight="1"/>
    <row r="18" spans="1:15" ht="34.35" customHeight="1">
      <c r="A18" s="129" t="s">
        <v>50</v>
      </c>
      <c r="B18" s="129"/>
      <c r="C18" s="129"/>
      <c r="D18" s="129"/>
    </row>
    <row r="20" spans="1:15" ht="17.25" customHeight="1">
      <c r="A20" s="21" t="s">
        <v>15</v>
      </c>
      <c r="B20" s="21" t="s">
        <v>3</v>
      </c>
      <c r="C20" s="21" t="s">
        <v>45</v>
      </c>
      <c r="D20" s="21" t="s">
        <v>51</v>
      </c>
    </row>
    <row r="21" spans="1:15" ht="120">
      <c r="A21" s="25" t="s">
        <v>63</v>
      </c>
      <c r="B21" s="30" t="str">
        <f>A3</f>
        <v>Applicant type not selected. Please select an applicant type before proceeding to compliance check</v>
      </c>
      <c r="C21" s="33" t="str">
        <f>IF(OR(B21="Project implemented without partners",B21="Project implemented with one enterprise partner",B21="Project implemented with one research organization partner",B21="Project implemented with one enterprise partner and one research organization partner"),"Yes","No")</f>
        <v>No</v>
      </c>
      <c r="D21" s="25" t="s">
        <v>64</v>
      </c>
    </row>
    <row r="22" spans="1:15">
      <c r="A22" s="19"/>
      <c r="B22" s="20"/>
      <c r="C22" s="19"/>
    </row>
    <row r="24" spans="1:15" ht="34.35" customHeight="1">
      <c r="A24" s="129" t="s">
        <v>31</v>
      </c>
      <c r="B24" s="129"/>
      <c r="C24" s="129"/>
      <c r="D24" s="129"/>
      <c r="I24" s="28"/>
      <c r="J24" s="28"/>
      <c r="K24" s="28"/>
      <c r="L24" s="28"/>
      <c r="M24" s="28"/>
      <c r="N24" s="28"/>
      <c r="O24" s="28"/>
    </row>
    <row r="26" spans="1:15" ht="17.25" customHeight="1">
      <c r="A26" s="21" t="s">
        <v>15</v>
      </c>
      <c r="B26" s="21" t="s">
        <v>3</v>
      </c>
      <c r="C26" s="21" t="s">
        <v>45</v>
      </c>
      <c r="D26" s="21" t="s">
        <v>51</v>
      </c>
      <c r="E26" s="28"/>
      <c r="F26" s="28"/>
      <c r="G26" s="28"/>
      <c r="H26" s="28"/>
      <c r="I26" s="28"/>
      <c r="J26" s="28"/>
      <c r="K26" s="28"/>
      <c r="L26" s="28"/>
      <c r="M26" s="28"/>
      <c r="N26" s="28"/>
      <c r="O26" s="28"/>
    </row>
    <row r="27" spans="1:15" ht="25.7" customHeight="1">
      <c r="A27" s="22" t="s">
        <v>40</v>
      </c>
      <c r="B27" s="27" t="str">
        <f>IFERROR(D9,"Eligible costs not entered")</f>
        <v>Eligible costs not entered</v>
      </c>
      <c r="C27" s="23" t="str">
        <f>IF(OR(B27="Eligible costs not entered",B27&lt;0.6),"No","Yes")</f>
        <v>No</v>
      </c>
      <c r="D27" s="22" t="s">
        <v>56</v>
      </c>
      <c r="E27" s="28"/>
      <c r="F27" s="28"/>
      <c r="G27" s="28"/>
      <c r="H27" s="28"/>
      <c r="I27" s="28"/>
      <c r="J27" s="28"/>
      <c r="K27" s="28"/>
      <c r="L27" s="28"/>
      <c r="M27" s="28"/>
      <c r="N27" s="28"/>
      <c r="O27" s="28"/>
    </row>
    <row r="28" spans="1:15" ht="45">
      <c r="A28" s="22" t="s">
        <v>49</v>
      </c>
      <c r="B28" s="27" t="str">
        <f>IFERROR(D9,"Eligible costs not entered")</f>
        <v>Eligible costs not entered</v>
      </c>
      <c r="C28" s="23" t="str">
        <f>IF(B28="Eligible costs not entered","No",IF(OR(B21="Project implemented with one enterprise partner",B21="Project implemented with one enterprise partner and one research organization partner"),IF(B28&lt;=0.7,"Yes","No"),"N/a"))</f>
        <v>No</v>
      </c>
      <c r="D28" s="22" t="s">
        <v>117</v>
      </c>
      <c r="E28" s="28"/>
      <c r="F28" s="28"/>
      <c r="G28" s="28"/>
      <c r="H28" s="28"/>
      <c r="I28" s="28"/>
      <c r="J28" s="28"/>
      <c r="K28" s="28"/>
      <c r="L28" s="28"/>
      <c r="M28" s="28"/>
      <c r="N28" s="28"/>
      <c r="O28" s="28"/>
    </row>
    <row r="29" spans="1:15" ht="45">
      <c r="A29" s="22" t="s">
        <v>48</v>
      </c>
      <c r="B29" s="27" t="str">
        <f>IF(SUM(SummaryBudget[Eligible costs])=0,"Eligible costs not entered",SUMIF(SummaryBudget[Type],"Research organization",SummaryBudget[Eligible costs])/SUM(SummaryBudget[Eligible costs]))</f>
        <v>Eligible costs not entered</v>
      </c>
      <c r="C29" s="23" t="str">
        <f>IF(B29="Eligible costs not entered","No",IF(AND(B21&lt;&gt;"Project implemented with one research organization partner",B21&lt;&gt;"Project implemented with one enterprise partner and one research organization partner"),"N/a",IF(B29&gt;=0.1,"Yes","No")))</f>
        <v>No</v>
      </c>
      <c r="D29" s="22" t="s">
        <v>69</v>
      </c>
      <c r="E29" s="28"/>
      <c r="F29" s="28"/>
      <c r="G29" s="28"/>
      <c r="H29" s="28"/>
      <c r="I29" s="28"/>
      <c r="J29" s="28"/>
      <c r="K29" s="28"/>
      <c r="L29" s="28"/>
      <c r="M29" s="28"/>
      <c r="N29" s="28"/>
      <c r="O29" s="28"/>
    </row>
    <row r="30" spans="1:15" ht="70.349999999999994" customHeight="1">
      <c r="A30" s="32" t="s">
        <v>108</v>
      </c>
      <c r="B30" s="27" t="str">
        <f>IF(SUM(DirectCost[Total eligible cost incl. el. VAT])=0,"Eligible costs not entered",A15/SUM(DirectCost[Total eligible cost incl. el. VAT]))</f>
        <v>Eligible costs not entered</v>
      </c>
      <c r="C30" s="23" t="str">
        <f>IF(SUM(DirectCost[Total eligible cost incl. el. VAT])=0,"No",IF(COUNTIF(DirectCost[Cost category
(select from drop-down)],"Direct costs - contractual research")=0,"N/a",IF(B30&lt;=0.1,"Yes","No")))</f>
        <v>No</v>
      </c>
      <c r="D30" s="32" t="s">
        <v>111</v>
      </c>
      <c r="E30" s="28"/>
      <c r="F30" s="28"/>
      <c r="G30" s="28"/>
      <c r="H30" s="28"/>
      <c r="I30" s="28"/>
      <c r="J30" s="28"/>
      <c r="K30" s="28"/>
      <c r="L30" s="28"/>
      <c r="M30" s="28"/>
      <c r="N30" s="28"/>
      <c r="O30" s="28"/>
    </row>
    <row r="31" spans="1:15" ht="72.400000000000006" customHeight="1">
      <c r="A31" s="32" t="s">
        <v>109</v>
      </c>
      <c r="B31" s="27" t="str">
        <f>IF(SUM(DirectCost[Total eligible cost incl. el. VAT])=0,"Eligible costs not entered",B15/SUM(DirectCost[Total eligible cost incl. el. VAT]))</f>
        <v>Eligible costs not entered</v>
      </c>
      <c r="C31" s="23" t="str">
        <f>IF(SUM(DirectCost[Total eligible cost incl. el. VAT])=0,"No",IF(COUNTIF(DirectCost[Cost category
(select from drop-down)],"Direct costs - knowledge and patents")=0,"N/a",IF(B31&lt;=0.1,"Yes","No")))</f>
        <v>No</v>
      </c>
      <c r="D31" s="32" t="s">
        <v>110</v>
      </c>
      <c r="E31" s="28"/>
      <c r="F31" s="28"/>
      <c r="G31" s="28"/>
      <c r="H31" s="28"/>
      <c r="I31" s="28"/>
      <c r="J31" s="28"/>
      <c r="K31" s="28"/>
      <c r="L31" s="28"/>
      <c r="M31" s="28"/>
      <c r="N31" s="28"/>
      <c r="O31" s="28"/>
    </row>
    <row r="32" spans="1:15" ht="66.95" customHeight="1">
      <c r="A32" s="32" t="s">
        <v>57</v>
      </c>
      <c r="B32" s="30" t="str" cm="1">
        <f t="array" ref="B32">IF(COUNTIF(DirectCost[Cost category
(select from drop-down)],"Direct costs - depreciation")=0,"Depreciation costs are not included in the budget",IF(SUMPRODUCT((DirectCost[Cost category
(select from drop-down)]="Direct costs - depreciation")*(DirectCost[Beneficiary type]=""))&gt;0,"Error - incomplete or unclear data in the budget table",IF(SUMPRODUCT((DirectCost[Cost category
(select from drop-down)]="Direct costs - depreciation")*(DirectCost[Beneficiary type]="Research organization"))&gt;0,"Depreciation costs are included in the budget and allocated to a research organization","Depreciation costs are included in the budget and allocated to enterprises")))</f>
        <v>Depreciation costs are not included in the budget</v>
      </c>
      <c r="C32" s="23" t="str">
        <f>IF(B32="Depreciation costs are not included in the budget","N/a",IF(B32="Depreciation costs are included in the budget and allocated to enterprises","Yes","No"))</f>
        <v>N/a</v>
      </c>
      <c r="D32" s="32" t="s">
        <v>58</v>
      </c>
      <c r="E32" s="28"/>
      <c r="F32" s="28"/>
      <c r="G32" s="28"/>
      <c r="H32" s="28"/>
      <c r="I32" s="28"/>
      <c r="J32" s="28"/>
      <c r="K32" s="28"/>
      <c r="L32" s="28"/>
      <c r="M32" s="28"/>
      <c r="N32" s="28"/>
      <c r="O32" s="28"/>
    </row>
    <row r="33" spans="1:16" ht="66.95" customHeight="1">
      <c r="A33" s="32" t="s">
        <v>59</v>
      </c>
      <c r="B33" s="30" t="str" cm="1">
        <f t="array" ref="B33">IF(COUNTIF(DirectCost[Cost category
(select from drop-down)],"Direct costs - research equipment")=0,"Research equipment costs are not included in the budget",IF(SUMPRODUCT((DirectCost[Cost category
(select from drop-down)]="Direct costs - research equipment")*(DirectCost[Beneficiary type]=""))&gt;0,"Error - incomplete or unclear data in the budget table",IF(SUMPRODUCT((DirectCost[Cost category
(select from drop-down)]="Direct costs - research equipment")*((DirectCost[Beneficiary type]="Micro/small enterprise")+(DirectCost[Beneficiary type]="Medium-sized enterprise")+(DirectCost[Beneficiary type]="Large enterprise")))&gt;0,"Research equipment costs are included in the budget and allocated to an enterprise","Research equipment costs are included in the budget and allocated to research organizations")))</f>
        <v>Research equipment costs are not included in the budget</v>
      </c>
      <c r="C33" s="23" t="str">
        <f>IF(B33="Research equipment costs are not included in the budget","N/a",IF(B33="Research equipment costs are included in the budget and allocated to research organizations","Yes","No"))</f>
        <v>N/a</v>
      </c>
      <c r="D33" s="32" t="s">
        <v>60</v>
      </c>
      <c r="E33" s="28"/>
      <c r="F33" s="28"/>
      <c r="G33" s="28"/>
      <c r="H33" s="28"/>
      <c r="I33" s="28"/>
      <c r="J33" s="28"/>
      <c r="K33" s="28"/>
      <c r="L33" s="28"/>
      <c r="M33" s="28"/>
      <c r="N33" s="28"/>
      <c r="O33" s="28"/>
    </row>
    <row r="34" spans="1:16" ht="60">
      <c r="A34" s="22" t="s">
        <v>42</v>
      </c>
      <c r="B34" s="45" t="str">
        <f>IF('Consortium and budget structure'!B7="", "Grant range not defined. Please select a group from the drop-down menu in the Consortium and budget structure sheet cell B7.", SUM(SummaryBudget[Grant amount]))</f>
        <v>Grant range not defined. Please select a group from the drop-down menu in the Consortium and budget structure sheet cell B7.</v>
      </c>
      <c r="C34" s="23" t="str">
        <f>IF('Consortium and budget structure'!B7="", "No", IF('Consortium and budget structure'!B7="Group A - Digital R&amp;D", IF(AND(SUM(SummaryBudget[Grant amount])&gt;=80000, SUM(SummaryBudget[Grant amount])&lt;=150000), "Yes", "No"), IF('Consortium and budget structure'!B7="Group B - Green R&amp;D", IF(AND(SUM(SummaryBudget[Grant amount])&gt;=100000, SUM(SummaryBudget[Grant amount])&lt;=300000), "Yes", "No"), "")))</f>
        <v>No</v>
      </c>
      <c r="D34" s="22" t="s">
        <v>41</v>
      </c>
      <c r="E34" s="28"/>
      <c r="F34" s="28"/>
      <c r="G34" s="28"/>
      <c r="H34" s="28"/>
      <c r="I34" s="28"/>
      <c r="J34" s="28"/>
      <c r="K34" s="28"/>
      <c r="L34" s="28"/>
      <c r="M34" s="28"/>
      <c r="N34" s="28"/>
      <c r="O34" s="28"/>
    </row>
    <row r="35" spans="1:16" ht="51" customHeight="1">
      <c r="A35" s="22" t="s">
        <v>95</v>
      </c>
      <c r="B35" s="45" t="str">
        <f>IF(SummaryBudget[[#Totals],[Eligible costs]]=0,"Eligible costs not entered",IF(OR(AND(OR(B9="N/a", B9=0), C9&lt;&gt;0), AND(OR(B10="N/a", B10=0), C10&lt;&gt;0), AND(OR(B11="N/a", B11=0), C11&lt;&gt;0)), "One or more undefined beneficiary types are assigned with a budget", "The budget is assigned only to defined beneficiary types"))</f>
        <v>Eligible costs not entered</v>
      </c>
      <c r="C35" s="23" t="str">
        <f>IF(OR(SummaryBudget[[#Totals],[Eligible costs]]=0,B35="One or more undefined beneficiary types are assigned with a budget"),"No","Yes")</f>
        <v>No</v>
      </c>
      <c r="D35" s="22" t="s">
        <v>99</v>
      </c>
      <c r="E35" s="28"/>
      <c r="F35" s="28"/>
      <c r="G35" s="28"/>
      <c r="H35" s="28"/>
      <c r="I35" s="28"/>
      <c r="J35" s="28"/>
      <c r="K35" s="28"/>
      <c r="L35" s="28"/>
      <c r="M35" s="28"/>
      <c r="N35" s="28"/>
      <c r="O35" s="28"/>
    </row>
    <row r="36" spans="1:16">
      <c r="A36" s="28"/>
      <c r="B36" s="28"/>
      <c r="C36" s="28"/>
      <c r="D36" s="28"/>
      <c r="E36" s="28"/>
      <c r="F36" s="28"/>
      <c r="G36" s="28"/>
      <c r="H36" s="28"/>
      <c r="I36" s="28"/>
      <c r="J36" s="28"/>
      <c r="K36" s="28"/>
      <c r="L36" s="28"/>
      <c r="M36" s="28"/>
      <c r="N36" s="28"/>
      <c r="O36" s="28"/>
    </row>
    <row r="37" spans="1:16" ht="34.35" customHeight="1">
      <c r="A37" s="129" t="s">
        <v>37</v>
      </c>
      <c r="B37" s="129"/>
      <c r="C37" s="129"/>
      <c r="D37" s="129"/>
      <c r="J37" s="28"/>
      <c r="K37" s="28"/>
      <c r="L37" s="28"/>
      <c r="M37" s="28"/>
      <c r="N37" s="28"/>
      <c r="O37" s="28"/>
    </row>
    <row r="38" spans="1:16">
      <c r="A38" s="28"/>
      <c r="B38" s="28"/>
      <c r="C38" s="28"/>
      <c r="J38" s="28"/>
      <c r="K38" s="28"/>
      <c r="L38" s="28"/>
      <c r="M38" s="28"/>
      <c r="N38" s="28"/>
      <c r="O38" s="28"/>
    </row>
    <row r="39" spans="1:16" ht="17.25" customHeight="1">
      <c r="A39" s="21" t="s">
        <v>15</v>
      </c>
      <c r="B39" s="21" t="s">
        <v>3</v>
      </c>
      <c r="C39" s="21" t="s">
        <v>45</v>
      </c>
      <c r="D39" s="21" t="s">
        <v>51</v>
      </c>
      <c r="K39" s="28"/>
      <c r="L39" s="28"/>
      <c r="M39" s="28"/>
      <c r="N39" s="28"/>
      <c r="O39" s="28"/>
      <c r="P39" s="28"/>
    </row>
    <row r="40" spans="1:16" ht="33.950000000000003" customHeight="1">
      <c r="A40" s="25" t="s">
        <v>43</v>
      </c>
      <c r="B40" s="86" t="str">
        <f>IF(SUM(SummaryBudget[Eligible costs])=0,"Eligible costs not entered",SUM(SummaryBudget[Grant amount])/SUM(SummaryBudget[Eligible costs]))</f>
        <v>Eligible costs not entered</v>
      </c>
      <c r="C40" s="88" t="str">
        <f>IF(SummaryBudget[[#Totals],[Eligible costs]]=0,"No",IF(SUM(SummaryBudget[Grant amount])&lt;=SUM(SummaryBudget[Eligible costs])*0.6,"Yes","No"))</f>
        <v>No</v>
      </c>
      <c r="D40" s="26" t="s">
        <v>44</v>
      </c>
      <c r="K40" s="28"/>
      <c r="L40" s="28"/>
      <c r="M40" s="28"/>
      <c r="N40" s="28"/>
      <c r="O40" s="28"/>
      <c r="P40" s="28"/>
    </row>
    <row r="41" spans="1:16" ht="121.5">
      <c r="A41" s="25" t="s">
        <v>33</v>
      </c>
      <c r="B41" s="86" t="str">
        <f>IF('Consortium and budget structure'!B4="","Applicant type not selected. Please select an applicant type before proceeding to compliance check.",IF(C9=0,"Eligible costs not entered",E9/C9))</f>
        <v>Applicant type not selected. Please select an applicant type before proceeding to compliance check.</v>
      </c>
      <c r="C41" s="88" t="str">
        <f>IF('Consortium and budget structure'!B4="","No",IF(OR('Consortium and budget structure'!B13="N/a",'Consortium and budget structure'!B13=""),IF('Consortium and budget structure'!B4="Micro/Small enterprise",IF(B41&lt;=0.45,"Yes","No"),IF('Consortium and budget structure'!B4="Medium-sized enterprise",IF(B41&lt;=0.35,"Yes","No"),"No")),IF(OR('Consortium and budget structure'!B13="Wide dissemination of results",'Consortium and budget structure'!B13="Effective collaboration"),IF('Consortium and budget structure'!B4="Micro/Small enterprise",IF(B41&lt;=0.6,"Yes","No"),IF('Consortium and budget structure'!B4="Medium-sized enterprise",IF(B41&lt;=0.5,"Yes","No"),"No")),"No")))</f>
        <v>No</v>
      </c>
      <c r="D41" s="31" t="s">
        <v>67</v>
      </c>
      <c r="E41" s="40"/>
      <c r="F41" s="40"/>
      <c r="G41" s="40"/>
      <c r="H41" s="40"/>
      <c r="I41" s="40"/>
      <c r="J41" s="28"/>
      <c r="K41" s="28"/>
      <c r="L41" s="28"/>
      <c r="M41" s="28"/>
      <c r="N41" s="28"/>
      <c r="O41" s="28"/>
      <c r="P41" s="28"/>
    </row>
    <row r="42" spans="1:16" ht="67.5">
      <c r="A42" s="25" t="s">
        <v>34</v>
      </c>
      <c r="B42" s="86" t="str">
        <f>IF(OR('Consortium and budget structure'!B5="N/a",'Consortium and budget structure'!B5=""),"Partner 1 not selected",IF(C10=0,"Eligible costs not entered",E10/C10))</f>
        <v>Partner 1 not selected</v>
      </c>
      <c r="C42" s="23" t="str">
        <f>IF(OR('Consortium and budget structure'!B5="N/a",'Consortium and budget structure'!B5=""),"N/a",IF('Consortium and budget structure'!B5="Micro/Small enterprise",IF(B42&lt;=0.6,"Yes","No"),IF('Consortium and budget structure'!B5="Medium-sized enterprise",IF(B42&lt;=0.5,"Yes","No"),IF('Consortium and budget structure'!B5="Large enterprise",IF(B42&lt;=0.4,"Yes","No"),IF('Consortium and budget structure'!B5="Research organization",IF(B42&lt;=1,"Yes","No"),"")))))</f>
        <v>N/a</v>
      </c>
      <c r="D42" s="24" t="s">
        <v>68</v>
      </c>
      <c r="E42" s="41"/>
      <c r="F42" s="40"/>
      <c r="G42" s="40"/>
      <c r="H42" s="40"/>
      <c r="I42" s="40"/>
      <c r="J42" s="28"/>
      <c r="K42" s="28"/>
      <c r="L42" s="28"/>
      <c r="M42" s="28"/>
      <c r="N42" s="28"/>
      <c r="O42" s="28"/>
      <c r="P42" s="28"/>
    </row>
    <row r="43" spans="1:16" ht="67.5">
      <c r="A43" s="25" t="s">
        <v>35</v>
      </c>
      <c r="B43" s="86" t="str">
        <f>IF(OR('Consortium and budget structure'!B6="N/a",'Consortium and budget structure'!B6=""),"Partner 2 not selected",IF(C11=0,"Eligible costs not entered",E11/C11))</f>
        <v>Partner 2 not selected</v>
      </c>
      <c r="C43" s="23" t="str">
        <f>IF(OR('Consortium and budget structure'!B6="N/a",'Consortium and budget structure'!B6=""),"N/a",IF('Consortium and budget structure'!B6="Micro/Small enterprise",IF(B42&lt;=0.6,"Yes","No"),IF('Consortium and budget structure'!B6="Medium-sized enterprise",IF(B42&lt;=0.5,"Yes","No"),IF('Consortium and budget structure'!B6="Large enterprise",IF(B42&lt;=0.4,"Yes","No"),IF('Consortium and budget structure'!B6="Research organization",IF(B42&lt;=1,"Yes","No"),"")))))</f>
        <v>N/a</v>
      </c>
      <c r="D43" s="24" t="s">
        <v>68</v>
      </c>
      <c r="F43" s="40"/>
      <c r="G43" s="40"/>
      <c r="H43" s="40"/>
      <c r="I43" s="40"/>
      <c r="J43" s="28"/>
      <c r="K43" s="28"/>
      <c r="L43" s="28"/>
      <c r="M43" s="28"/>
      <c r="N43" s="28"/>
      <c r="O43" s="28"/>
      <c r="P43" s="28"/>
    </row>
  </sheetData>
  <sheetProtection sheet="1" objects="1" scenarios="1"/>
  <protectedRanges>
    <protectedRange algorithmName="SHA-512" hashValue="d7LrPvuQ6+PuXZYnpkNJt8L48RUalvVKPrMxaaExaqpMSY5/z3+XteRJWjbXPeONiKUe2Drmzg1vshrfAypwHg==" saltValue="5uk67hpEXNk5jJrByfEotQ==" spinCount="100000" sqref="A1:XFD1048576" name="Compliance"/>
  </protectedRanges>
  <mergeCells count="4">
    <mergeCell ref="A24:D24"/>
    <mergeCell ref="A37:D37"/>
    <mergeCell ref="A18:D18"/>
    <mergeCell ref="A6:H6"/>
  </mergeCells>
  <conditionalFormatting sqref="C21 B22">
    <cfRule type="containsText" dxfId="9" priority="8" operator="containsText" text="Yes">
      <formula>NOT(ISERROR(SEARCH("Yes",B21)))</formula>
    </cfRule>
    <cfRule type="containsText" dxfId="8" priority="9" operator="containsText" text="N/a">
      <formula>NOT(ISERROR(SEARCH("N/a",B21)))</formula>
    </cfRule>
    <cfRule type="containsText" dxfId="7" priority="10" operator="containsText" text="No">
      <formula>NOT(ISERROR(SEARCH("No",B21)))</formula>
    </cfRule>
  </conditionalFormatting>
  <conditionalFormatting sqref="C27">
    <cfRule type="containsText" dxfId="6" priority="12" operator="containsText" text="No">
      <formula>NOT(ISERROR(SEARCH("No",C27)))</formula>
    </cfRule>
  </conditionalFormatting>
  <conditionalFormatting sqref="C27:C35">
    <cfRule type="containsText" dxfId="5" priority="11" operator="containsText" text="Yes">
      <formula>NOT(ISERROR(SEARCH("Yes",C27)))</formula>
    </cfRule>
  </conditionalFormatting>
  <conditionalFormatting sqref="C28:C33">
    <cfRule type="containsText" dxfId="4" priority="14" operator="containsText" text="N/a">
      <formula>NOT(ISERROR(SEARCH("N/a",C28)))</formula>
    </cfRule>
  </conditionalFormatting>
  <conditionalFormatting sqref="C28:C35">
    <cfRule type="containsText" dxfId="3" priority="15" operator="containsText" text="No">
      <formula>NOT(ISERROR(SEARCH("No",C28)))</formula>
    </cfRule>
  </conditionalFormatting>
  <conditionalFormatting sqref="C40:C43">
    <cfRule type="containsText" dxfId="2" priority="1" operator="containsText" text="Yes">
      <formula>NOT(ISERROR(SEARCH("Yes",C40)))</formula>
    </cfRule>
    <cfRule type="containsText" dxfId="1" priority="3" operator="containsText" text="No">
      <formula>NOT(ISERROR(SEARCH("No",C40)))</formula>
    </cfRule>
  </conditionalFormatting>
  <conditionalFormatting sqref="C42:C43">
    <cfRule type="containsText" dxfId="0" priority="2" operator="containsText" text="N/a">
      <formula>NOT(ISERROR(SEARCH("N/a",C42)))</formula>
    </cfRule>
  </conditionalFormatting>
  <pageMargins left="0.7" right="0.7" top="0.75" bottom="0.75" header="0.3" footer="0.3"/>
  <pageSetup paperSize="9" orientation="portrait" r:id="rId1"/>
  <ignoredErrors>
    <ignoredError sqref="D9:D12" evalError="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Consortium and budget structure</vt:lpstr>
      <vt:lpstr>Compliance check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Tomislav Zoretic</dc:creator>
  <cp:lastModifiedBy>iivandic</cp:lastModifiedBy>
  <cp:lastPrinted>2026-05-05T13:16:57Z</cp:lastPrinted>
  <dcterms:created xsi:type="dcterms:W3CDTF">2026-04-29T10:36:46Z</dcterms:created>
  <dcterms:modified xsi:type="dcterms:W3CDTF">2026-05-19T11:23:22Z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1bf45b6-5649-4236-82a3-f45024cd282e_Enabled">
    <vt:lpwstr>true</vt:lpwstr>
  </property>
  <property fmtid="{D5CDD505-2E9C-101B-9397-08002B2CF9AE}" pid="3" name="MSIP_Label_f1bf45b6-5649-4236-82a3-f45024cd282e_SetDate">
    <vt:lpwstr>2026-04-29T10:36:37Z</vt:lpwstr>
  </property>
  <property fmtid="{D5CDD505-2E9C-101B-9397-08002B2CF9AE}" pid="4" name="MSIP_Label_f1bf45b6-5649-4236-82a3-f45024cd282e_Method">
    <vt:lpwstr>Standard</vt:lpwstr>
  </property>
  <property fmtid="{D5CDD505-2E9C-101B-9397-08002B2CF9AE}" pid="5" name="MSIP_Label_f1bf45b6-5649-4236-82a3-f45024cd282e_Name">
    <vt:lpwstr>Official Use Only</vt:lpwstr>
  </property>
  <property fmtid="{D5CDD505-2E9C-101B-9397-08002B2CF9AE}" pid="6" name="MSIP_Label_f1bf45b6-5649-4236-82a3-f45024cd282e_SiteId">
    <vt:lpwstr>31a2fec0-266b-4c67-b56e-2796d8f59c36</vt:lpwstr>
  </property>
  <property fmtid="{D5CDD505-2E9C-101B-9397-08002B2CF9AE}" pid="7" name="MSIP_Label_f1bf45b6-5649-4236-82a3-f45024cd282e_ActionId">
    <vt:lpwstr>9200b0a7-c775-4d09-a703-99bb3f3f88a7</vt:lpwstr>
  </property>
  <property fmtid="{D5CDD505-2E9C-101B-9397-08002B2CF9AE}" pid="8" name="MSIP_Label_f1bf45b6-5649-4236-82a3-f45024cd282e_ContentBits">
    <vt:lpwstr>2</vt:lpwstr>
  </property>
  <property fmtid="{D5CDD505-2E9C-101B-9397-08002B2CF9AE}" pid="9" name="MSIP_Label_f1bf45b6-5649-4236-82a3-f45024cd282e_Tag">
    <vt:lpwstr>10, 3, 0, 1</vt:lpwstr>
  </property>
</Properties>
</file>